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5450" windowHeight="12090" activeTab="1"/>
  </bookViews>
  <sheets>
    <sheet name="Koptāme" sheetId="1" r:id="rId1"/>
    <sheet name="kpvd" sheetId="2" r:id="rId2"/>
    <sheet name="dem" sheetId="3" r:id="rId3"/>
    <sheet name="būvd" sheetId="4" r:id="rId4"/>
    <sheet name="kan" sheetId="5" r:id="rId5"/>
    <sheet name="elek" sheetId="6" r:id="rId6"/>
  </sheets>
  <definedNames/>
  <calcPr fullCalcOnLoad="1"/>
</workbook>
</file>

<file path=xl/comments2.xml><?xml version="1.0" encoding="utf-8"?>
<comments xmlns="http://schemas.openxmlformats.org/spreadsheetml/2006/main">
  <authors>
    <author>Autors</author>
  </authors>
  <commentList>
    <comment ref="D30" authorId="0">
      <text>
        <r>
          <rPr>
            <b/>
            <sz val="8"/>
            <rFont val="Tahoma"/>
            <family val="2"/>
          </rPr>
          <t>Autors:</t>
        </r>
        <r>
          <rPr>
            <sz val="8"/>
            <rFont val="Tahoma"/>
            <family val="2"/>
          </rPr>
          <t xml:space="preserve">
Būvuzņēmuma izvēlēta procentu likme</t>
        </r>
      </text>
    </comment>
    <comment ref="D31" authorId="0">
      <text>
        <r>
          <rPr>
            <b/>
            <sz val="8"/>
            <rFont val="Tahoma"/>
            <family val="2"/>
          </rPr>
          <t>Autors:</t>
        </r>
        <r>
          <rPr>
            <sz val="8"/>
            <rFont val="Tahoma"/>
            <family val="2"/>
          </rPr>
          <t xml:space="preserve">
Būvuzņēmuma izvēlēta procentu likme</t>
        </r>
      </text>
    </comment>
  </commentList>
</comments>
</file>

<file path=xl/sharedStrings.xml><?xml version="1.0" encoding="utf-8"?>
<sst xmlns="http://schemas.openxmlformats.org/spreadsheetml/2006/main" count="419" uniqueCount="206">
  <si>
    <t>Objekta adrese:            Skolas iela 14, Nīca, Nīcas pag., Nīcas nov., LV-3473</t>
  </si>
  <si>
    <t>Nr.p.k.</t>
  </si>
  <si>
    <t>Lokālā tāme Nr.2</t>
  </si>
  <si>
    <t>Demontāžas darbi</t>
  </si>
  <si>
    <t>(Darba veids vai konstruktīvā elementa nosaukums)</t>
  </si>
  <si>
    <t>Nr. p. k.</t>
  </si>
  <si>
    <t>Darba nosaukums</t>
  </si>
  <si>
    <t>Mērvienība</t>
  </si>
  <si>
    <t>Daudzums</t>
  </si>
  <si>
    <t>Vienības izmaksas</t>
  </si>
  <si>
    <t>Kopējās izmaksas</t>
  </si>
  <si>
    <t>Atskaites periodā veiktais apjoms Eur</t>
  </si>
  <si>
    <t>Izpildīts līdz atskaites periodam Eur</t>
  </si>
  <si>
    <t>Kopā no izpildes sākuma, Eur</t>
  </si>
  <si>
    <t>Atlikums, Eur</t>
  </si>
  <si>
    <t>Darba alga EUR</t>
  </si>
  <si>
    <t>Materiāli EUR</t>
  </si>
  <si>
    <r>
      <t xml:space="preserve">Mehānismi </t>
    </r>
    <r>
      <rPr>
        <sz val="10"/>
        <rFont val="Arial"/>
        <family val="2"/>
      </rPr>
      <t>EUR</t>
    </r>
  </si>
  <si>
    <t>Kopā EUR</t>
  </si>
  <si>
    <t>Mehānismi EUR</t>
  </si>
  <si>
    <t>Darba alga Eur</t>
  </si>
  <si>
    <t>Materiāli, Eur</t>
  </si>
  <si>
    <t>Mehānismi,Eur</t>
  </si>
  <si>
    <t>Summa,Eur</t>
  </si>
  <si>
    <t>1.</t>
  </si>
  <si>
    <t>1</t>
  </si>
  <si>
    <t>m²</t>
  </si>
  <si>
    <t>2</t>
  </si>
  <si>
    <t>3</t>
  </si>
  <si>
    <t>4</t>
  </si>
  <si>
    <t>5</t>
  </si>
  <si>
    <t>gab</t>
  </si>
  <si>
    <t>m</t>
  </si>
  <si>
    <t>Būvgružu savākšana,utilizācija</t>
  </si>
  <si>
    <t xml:space="preserve">KOPĀ </t>
  </si>
  <si>
    <t>Kopā tiešās izmaksas:</t>
  </si>
  <si>
    <t xml:space="preserve"> Iekšējā elektroapgāde</t>
  </si>
  <si>
    <t>Atlikums,  Eur</t>
  </si>
  <si>
    <t>Summa,    Eur</t>
  </si>
  <si>
    <t>k-ts</t>
  </si>
  <si>
    <t xml:space="preserve"> Kabelis ar vara dzīslām  CYKY 3×1,5 mm², 187 kg/km,  montāža virs iekārtajiem griestiem vai slēpti </t>
  </si>
  <si>
    <t xml:space="preserve"> Kabelis ar vara dzīslām  CYKY 3×2,5 mm², 207 kg/km, slēpta montāža</t>
  </si>
  <si>
    <t xml:space="preserve"> Spēka kontakta/slēdža montāžas kārba, zemapmetuma, IP 44 uzstādīšana sienā, montāža</t>
  </si>
  <si>
    <t>Palīgmateriāli montāžai, augstāk neminēti</t>
  </si>
  <si>
    <t>Caurumu veidošana sienā/griestos, urbšana, aizdare, virsmas un krāsojuma atjaunošana</t>
  </si>
  <si>
    <t>kompl</t>
  </si>
  <si>
    <t>Objekta sagatavošana un nodošana ekspluatācijā</t>
  </si>
  <si>
    <t xml:space="preserve">Spēka kontakts, ar zemējumu, ar aizsardzību pret pieskaršanos, IP=&gt;44, 230 V, 16 A,uzstādīšana </t>
  </si>
  <si>
    <t>Apgaismojuma slēdzis, 230 V, 6A, vienpolīgs,  IP 44,zemapmetuma, montāža pie sienas, pieslēgšana</t>
  </si>
  <si>
    <t>vieta</t>
  </si>
  <si>
    <t>KOPĀ :</t>
  </si>
  <si>
    <t xml:space="preserve"> Kanalizācija /K1/</t>
  </si>
  <si>
    <t>Polipropilēna kanalizācijas caurules ar uzmavu savienojumiem un stiprinājumiem, iekšējai kanalizācijai D 110 mm</t>
  </si>
  <si>
    <t>Polipropilēna kanalizācijas caurules ar uzmavu savienojumiem un stiprinājumiem, iekšējai kanalizācijai D 50 mm</t>
  </si>
  <si>
    <t>Veidgabali kanalizācijas caurulei D 110 mm</t>
  </si>
  <si>
    <t>Veidgabali kanalizācijas caurulei D 50 mm</t>
  </si>
  <si>
    <t>Keramikas sēdpods ar skalošanas kasti ("Cersanit" vai līdzvērtīgs)</t>
  </si>
  <si>
    <t>Mazgātņu sifoni</t>
  </si>
  <si>
    <t>Esošo klozetpodu ar kanalizācijas pievienojumiem demontāža</t>
  </si>
  <si>
    <t>Atlikums,Eur</t>
  </si>
  <si>
    <t>kg</t>
  </si>
  <si>
    <t>Palīgmateriāli</t>
  </si>
  <si>
    <t>Objekta nosaukums:  Jauniešu centra WC remonts</t>
  </si>
  <si>
    <t xml:space="preserve">Demontāža </t>
  </si>
  <si>
    <t>Lokālā tāme Nr.1</t>
  </si>
  <si>
    <t>Būvdarbi</t>
  </si>
  <si>
    <t>gab.</t>
  </si>
  <si>
    <t xml:space="preserve">Durvju montāža </t>
  </si>
  <si>
    <t>WC balti krāsotas durvis ar pārfalci 600mm</t>
  </si>
  <si>
    <t>Koka pildiņu iekšdurvis900mm( Malaga)</t>
  </si>
  <si>
    <t>Flīžu līme</t>
  </si>
  <si>
    <t>Šuvju masa</t>
  </si>
  <si>
    <t>Grunts</t>
  </si>
  <si>
    <t>l</t>
  </si>
  <si>
    <t>Griestu krāsošana</t>
  </si>
  <si>
    <t>Ūdens dispersijas krāsa</t>
  </si>
  <si>
    <t>Griestu remonts</t>
  </si>
  <si>
    <t>Flīzes</t>
  </si>
  <si>
    <t>m2</t>
  </si>
  <si>
    <t>Sienu apdare</t>
  </si>
  <si>
    <t>Sienu špaktelēšana, slīpēšana, gruntēšana, sagatavojot apdarei</t>
  </si>
  <si>
    <t xml:space="preserve">Sienu krāsošana ar ūdens dispersijas krāsu 2x </t>
  </si>
  <si>
    <t>Špaktele MP 75</t>
  </si>
  <si>
    <t>Špaktele nobeiguma</t>
  </si>
  <si>
    <t>Lokālā tāme Nr.4</t>
  </si>
  <si>
    <t>Iekšējā elektroapgāde</t>
  </si>
  <si>
    <t>Esošo  kanalizācijas vadu D 50÷100 mm demontāža</t>
  </si>
  <si>
    <t>Esošo grīdas segumu uzlaušana un atjaunošana pēc cauruļu montāžas</t>
  </si>
  <si>
    <t>Pievienojums esošajai kanalizācijas ar vadu D 110 mm</t>
  </si>
  <si>
    <t>Pie griestiem/griestos montējamsLED gaismeklis 6W,  vai analogs, uzstādīšana, pieslēgšana</t>
  </si>
  <si>
    <r>
      <t xml:space="preserve">Kopā </t>
    </r>
    <r>
      <rPr>
        <sz val="10"/>
        <color indexed="9"/>
        <rFont val="Arial"/>
        <family val="2"/>
      </rPr>
      <t>€</t>
    </r>
  </si>
  <si>
    <t>t.m</t>
  </si>
  <si>
    <t>Lokālā tāme Nr.3</t>
  </si>
  <si>
    <t>Kods, Tāmes Nr.</t>
  </si>
  <si>
    <t>Darba veids vai konstruktīvā elementa nosaukums</t>
  </si>
  <si>
    <t>Kopā:</t>
  </si>
  <si>
    <t>Virsizdevumi</t>
  </si>
  <si>
    <t>Peļņa</t>
  </si>
  <si>
    <t>Darba devēja sociālais nodoklis</t>
  </si>
  <si>
    <t>PAVISAM KOPĀ:</t>
  </si>
  <si>
    <t>6</t>
  </si>
  <si>
    <t>Pasūtītājs :</t>
  </si>
  <si>
    <t>Reģistrācijas Nr.</t>
  </si>
  <si>
    <t>Juridiska adrese:</t>
  </si>
  <si>
    <t>Nīcas novada dome</t>
  </si>
  <si>
    <t>Adrese:</t>
  </si>
  <si>
    <t>Bārtas iela 6 ,Nīca,Nīcas pagasts,Nīcas novads</t>
  </si>
  <si>
    <t>Projekts :</t>
  </si>
  <si>
    <t>"Nīcas jauniešu centrs-vieta laimīgam jaunietim"</t>
  </si>
  <si>
    <t>Piegādes adrese:</t>
  </si>
  <si>
    <t>Nīcas jauniešu centrs ,Skolas  iela 14 ,Nīca</t>
  </si>
  <si>
    <t>Izpilditājs:</t>
  </si>
  <si>
    <t xml:space="preserve">                                                            KOPSAVILKUMA APRĒĶINS</t>
  </si>
  <si>
    <t xml:space="preserve">                                                            Vispārceltnieciskiem darbiem</t>
  </si>
  <si>
    <t>Sastādīja:</t>
  </si>
  <si>
    <t>(Paraksts, atšifrējums)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</si>
  <si>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</si>
  <si>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</si>
  <si>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</si>
  <si>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</si>
  <si>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</si>
  <si>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</si>
  <si>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</si>
  <si>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</si>
  <si>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</si>
  <si>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</si>
  <si>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</si>
  <si>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</si>
  <si>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</si>
  <si>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</si>
  <si>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</si>
  <si>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Objekta nosaukums:  Jauniešu centra virtuves un WC remonts</t>
  </si>
  <si>
    <t>Linoleja demontāža</t>
  </si>
  <si>
    <t xml:space="preserve">Grīdas flīžu demontāža </t>
  </si>
  <si>
    <t>Kājlīstes demontāža</t>
  </si>
  <si>
    <t>Sienas flīžu demontāža</t>
  </si>
  <si>
    <t>m131</t>
  </si>
  <si>
    <t>Skapīšu un plauktiņu demontāža</t>
  </si>
  <si>
    <t>Ģipškartona griestu špaktelēšana, slīpēšana</t>
  </si>
  <si>
    <t>Grīdu flīzēšana</t>
  </si>
  <si>
    <t>Akmens masas grīdas flīzes, pretslīdes (t.sk šuvju aizdare)</t>
  </si>
  <si>
    <t>Grīdas izlīdzināšana un flīzēšana</t>
  </si>
  <si>
    <t>Akmens masas Grīdas flīzes kājlīste</t>
  </si>
  <si>
    <t>Durvju pārkrāsošana</t>
  </si>
  <si>
    <t>Durvis</t>
  </si>
  <si>
    <t>Sienu flīzēšana h=1,20</t>
  </si>
  <si>
    <t>Keramikas mazgātne ("Cersanit" vai līdzvērtīgs) ar ūdens maisītāju</t>
  </si>
  <si>
    <t>Vanas istabas skapītis zem izlietnes (500mm) ar durvīm un spogulis ar apgaismojumu</t>
  </si>
  <si>
    <t>Dažādi darbi</t>
  </si>
  <si>
    <t>WC nosūces ventilators 100mm</t>
  </si>
  <si>
    <t xml:space="preserve">                                         6.pielikums</t>
  </si>
  <si>
    <t>APSTIPRINU</t>
  </si>
  <si>
    <t>(pasūtītāja paraksts un tā atšifrējums)</t>
  </si>
  <si>
    <t>z.v.</t>
  </si>
  <si>
    <t>Būvniecības koptāme</t>
  </si>
  <si>
    <t>Nr.
p.k.</t>
  </si>
  <si>
    <t>Objekta nosaukums</t>
  </si>
  <si>
    <t>Objekta izmaksas 
(euro)</t>
  </si>
  <si>
    <t xml:space="preserve">Celtniecības darbi </t>
  </si>
  <si>
    <t>Kopā :</t>
  </si>
  <si>
    <t>PVN ( %)</t>
  </si>
  <si>
    <t>Pavisam būvniecības izmaksas</t>
  </si>
  <si>
    <t xml:space="preserve">Sastādīja :                                            </t>
  </si>
  <si>
    <t>Sertifikats:</t>
  </si>
  <si>
    <t>Sertifikāts Nr.</t>
  </si>
  <si>
    <t>datums :</t>
  </si>
  <si>
    <r>
      <t>Piedāvājuma derīguma termiņš : 6</t>
    </r>
    <r>
      <rPr>
        <b/>
        <sz val="9"/>
        <rFont val="Times New Roman"/>
        <family val="1"/>
      </rPr>
      <t xml:space="preserve"> mēneši</t>
    </r>
  </si>
  <si>
    <t>Par kopējo summu,EUR</t>
  </si>
  <si>
    <t>Kopējā darbietilpība, c/h</t>
  </si>
  <si>
    <t>Tāme sastādīta</t>
  </si>
  <si>
    <t>gada</t>
  </si>
  <si>
    <t>Tāmes izmaksa</t>
  </si>
  <si>
    <t>Tai skaitā</t>
  </si>
  <si>
    <t>darba alga</t>
  </si>
  <si>
    <t>materiāli</t>
  </si>
  <si>
    <t>mehānismi</t>
  </si>
  <si>
    <t>Darbietilpība</t>
  </si>
  <si>
    <t>euro</t>
  </si>
  <si>
    <t>(c/h)</t>
  </si>
  <si>
    <t>Kanalizācija</t>
  </si>
  <si>
    <t>Laika norma (c/h)</t>
  </si>
  <si>
    <t>Darba samaksas likme (EUR/h)</t>
  </si>
  <si>
    <t>Darbietilpība (c/h)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</si>
  <si>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</si>
  <si>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</si>
  <si>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</si>
  <si>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</si>
  <si>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</si>
  <si>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</si>
  <si>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</si>
  <si>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</si>
  <si>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</si>
  <si>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</si>
  <si>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</si>
  <si>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</si>
  <si>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</si>
  <si>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</si>
  <si>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</si>
  <si>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</si>
  <si>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</si>
  <si>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</si>
  <si>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</si>
  <si>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</si>
  <si>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2019. gada____ jūlijā</t>
  </si>
  <si>
    <t>Objekta nosaukums:   Jauniešu centra virtuves un WC remonts</t>
  </si>
  <si>
    <t>Objekta adrese: Skolas iela 14, Nīca, Nīcas pag., Nīcas nov., LV-3473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</si>
</sst>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0.0"/>
    <numFmt numFmtId="182" formatCode="0.0000"/>
    <numFmt numFmtId="183" formatCode="0.00000"/>
    <numFmt numFmtId="184" formatCode="0.000000"/>
    <numFmt numFmtId="185" formatCode="#,##0.0"/>
    <numFmt numFmtId="186" formatCode="0.000"/>
    <numFmt numFmtId="187" formatCode="_-* #,##0.00\ _L_s_-;\-* #,##0.00\ _L_s_-;_-* &quot;-&quot;??\ _L_s_-;_-@_-"/>
  </numFmts>
  <fonts count="62">
    <font>
      <sz val="10"/>
      <name val="Arial"/>
      <family val="0"/>
    </font>
    <font>
      <sz val="10"/>
      <color indexed="8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9"/>
      <name val="Times New Roman"/>
      <family val="1"/>
    </font>
    <font>
      <b/>
      <u val="single"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hair"/>
      <top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/>
      <top style="thin">
        <color indexed="8"/>
      </top>
      <bottom/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 style="medium"/>
      <bottom/>
    </border>
    <border>
      <left/>
      <right/>
      <top style="medium"/>
      <bottom/>
    </border>
    <border>
      <left style="hair"/>
      <right/>
      <top/>
      <bottom/>
    </border>
    <border>
      <left/>
      <right/>
      <top/>
      <bottom style="hair"/>
    </border>
    <border>
      <left style="hair"/>
      <right/>
      <top style="hair"/>
      <bottom style="medium"/>
    </border>
    <border>
      <left style="hair"/>
      <right/>
      <top style="hair"/>
      <bottom style="thin"/>
    </border>
    <border>
      <left style="hair"/>
      <right/>
      <top style="thin"/>
      <bottom style="thin"/>
    </border>
    <border>
      <left style="hair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1" borderId="1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textRotation="90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4" fillId="0" borderId="6" applyNumberFormat="0" applyFill="0" applyAlignment="0" applyProtection="0"/>
    <xf numFmtId="0" fontId="55" fillId="32" borderId="0" applyNumberFormat="0" applyBorder="0" applyAlignment="0" applyProtection="0"/>
    <xf numFmtId="0" fontId="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>
      <alignment/>
      <protection/>
    </xf>
  </cellStyleXfs>
  <cellXfs count="38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1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2" fontId="0" fillId="0" borderId="13" xfId="0" applyNumberFormat="1" applyFont="1" applyFill="1" applyBorder="1" applyAlignment="1" applyProtection="1">
      <alignment horizontal="center" vertical="center" wrapText="1"/>
      <protection/>
    </xf>
    <xf numFmtId="2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2" fontId="0" fillId="0" borderId="13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left" vertical="center" wrapText="1"/>
    </xf>
    <xf numFmtId="2" fontId="0" fillId="33" borderId="13" xfId="0" applyNumberFormat="1" applyFont="1" applyFill="1" applyBorder="1" applyAlignment="1">
      <alignment horizontal="center" vertical="center" wrapText="1"/>
    </xf>
    <xf numFmtId="4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2" fontId="0" fillId="33" borderId="13" xfId="0" applyNumberFormat="1" applyFont="1" applyFill="1" applyBorder="1" applyAlignment="1" applyProtection="1">
      <alignment horizontal="right" vertical="center" wrapText="1"/>
      <protection/>
    </xf>
    <xf numFmtId="2" fontId="0" fillId="33" borderId="13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5" xfId="0" applyNumberFormat="1" applyFont="1" applyFill="1" applyBorder="1" applyAlignment="1" applyProtection="1">
      <alignment horizontal="center" vertical="center" wrapText="1"/>
      <protection/>
    </xf>
    <xf numFmtId="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5" applyFont="1" applyFill="1" applyBorder="1" applyAlignment="1">
      <alignment vertical="center"/>
      <protection/>
    </xf>
    <xf numFmtId="0" fontId="7" fillId="0" borderId="0" xfId="55" applyFont="1" applyFill="1" applyBorder="1" applyAlignment="1">
      <alignment horizontal="right"/>
      <protection/>
    </xf>
    <xf numFmtId="0" fontId="0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center"/>
      <protection/>
    </xf>
    <xf numFmtId="1" fontId="0" fillId="0" borderId="0" xfId="55" applyNumberFormat="1" applyFont="1" applyFill="1" applyBorder="1" applyAlignment="1">
      <alignment horizontal="center"/>
      <protection/>
    </xf>
    <xf numFmtId="2" fontId="3" fillId="0" borderId="0" xfId="55" applyNumberFormat="1" applyFont="1" applyFill="1" applyBorder="1" applyAlignment="1">
      <alignment horizontal="center"/>
      <protection/>
    </xf>
    <xf numFmtId="2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4" fontId="9" fillId="34" borderId="13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4" fontId="9" fillId="33" borderId="13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2" fontId="0" fillId="33" borderId="13" xfId="0" applyNumberFormat="1" applyFont="1" applyFill="1" applyBorder="1" applyAlignment="1" applyProtection="1">
      <alignment horizontal="center" vertical="center" wrapText="1"/>
      <protection/>
    </xf>
    <xf numFmtId="2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2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/>
    </xf>
    <xf numFmtId="2" fontId="0" fillId="0" borderId="13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33" borderId="0" xfId="55" applyFont="1" applyFill="1" applyBorder="1" applyAlignment="1">
      <alignment horizontal="center"/>
      <protection/>
    </xf>
    <xf numFmtId="1" fontId="0" fillId="33" borderId="0" xfId="55" applyNumberFormat="1" applyFont="1" applyFill="1" applyBorder="1" applyAlignment="1">
      <alignment horizontal="center"/>
      <protection/>
    </xf>
    <xf numFmtId="0" fontId="0" fillId="33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6" fillId="33" borderId="19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10" fillId="33" borderId="11" xfId="0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2" fontId="0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vertical="center" wrapText="1"/>
    </xf>
    <xf numFmtId="0" fontId="0" fillId="33" borderId="13" xfId="0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0" fontId="7" fillId="33" borderId="0" xfId="55" applyFont="1" applyFill="1" applyBorder="1" applyAlignment="1">
      <alignment horizontal="right"/>
      <protection/>
    </xf>
    <xf numFmtId="0" fontId="0" fillId="33" borderId="0" xfId="55" applyFont="1" applyFill="1" applyBorder="1" applyAlignment="1">
      <alignment horizontal="center" vertical="center"/>
      <protection/>
    </xf>
    <xf numFmtId="2" fontId="3" fillId="33" borderId="0" xfId="55" applyNumberFormat="1" applyFont="1" applyFill="1" applyBorder="1" applyAlignment="1">
      <alignment horizontal="center"/>
      <protection/>
    </xf>
    <xf numFmtId="2" fontId="3" fillId="33" borderId="0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 horizontal="center" vertical="center"/>
    </xf>
    <xf numFmtId="0" fontId="6" fillId="33" borderId="11" xfId="51" applyFont="1" applyFill="1" applyBorder="1" applyAlignment="1">
      <alignment horizontal="center" vertical="justify"/>
      <protection/>
    </xf>
    <xf numFmtId="0" fontId="6" fillId="33" borderId="12" xfId="51" applyFont="1" applyFill="1" applyBorder="1" applyAlignment="1">
      <alignment horizontal="center" vertical="justify"/>
      <protection/>
    </xf>
    <xf numFmtId="0" fontId="6" fillId="33" borderId="13" xfId="51" applyFont="1" applyFill="1" applyBorder="1" applyAlignment="1">
      <alignment horizontal="center" vertical="justify"/>
      <protection/>
    </xf>
    <xf numFmtId="0" fontId="0" fillId="33" borderId="17" xfId="51" applyFont="1" applyFill="1" applyBorder="1" applyAlignment="1">
      <alignment horizontal="center" vertical="justify" wrapText="1"/>
      <protection/>
    </xf>
    <xf numFmtId="0" fontId="0" fillId="33" borderId="13" xfId="53" applyNumberFormat="1" applyFont="1" applyFill="1" applyBorder="1" applyAlignment="1">
      <alignment vertical="justify" wrapText="1"/>
      <protection/>
    </xf>
    <xf numFmtId="0" fontId="0" fillId="33" borderId="13" xfId="53" applyNumberFormat="1" applyFont="1" applyFill="1" applyBorder="1" applyAlignment="1">
      <alignment horizontal="center" vertical="center" wrapText="1"/>
      <protection/>
    </xf>
    <xf numFmtId="180" fontId="0" fillId="33" borderId="13" xfId="0" applyNumberFormat="1" applyFont="1" applyFill="1" applyBorder="1" applyAlignment="1">
      <alignment horizontal="right" vertical="center" wrapText="1"/>
    </xf>
    <xf numFmtId="0" fontId="0" fillId="33" borderId="13" xfId="65" applyNumberFormat="1" applyFont="1" applyFill="1" applyBorder="1" applyAlignment="1">
      <alignment vertical="justify" wrapText="1"/>
      <protection/>
    </xf>
    <xf numFmtId="0" fontId="0" fillId="33" borderId="13" xfId="65" applyNumberFormat="1" applyFont="1" applyFill="1" applyBorder="1" applyAlignment="1">
      <alignment horizontal="center" vertical="center" wrapText="1"/>
      <protection/>
    </xf>
    <xf numFmtId="0" fontId="0" fillId="33" borderId="13" xfId="51" applyFont="1" applyFill="1" applyBorder="1" applyAlignment="1">
      <alignment vertical="center" wrapText="1"/>
      <protection/>
    </xf>
    <xf numFmtId="0" fontId="0" fillId="33" borderId="13" xfId="51" applyFont="1" applyFill="1" applyBorder="1" applyAlignment="1">
      <alignment vertical="justify" wrapText="1"/>
      <protection/>
    </xf>
    <xf numFmtId="0" fontId="0" fillId="33" borderId="13" xfId="49" applyNumberFormat="1" applyFont="1" applyFill="1" applyBorder="1" applyAlignment="1">
      <alignment vertical="justify" wrapText="1"/>
      <protection/>
    </xf>
    <xf numFmtId="0" fontId="0" fillId="33" borderId="13" xfId="49" applyNumberFormat="1" applyFont="1" applyFill="1" applyBorder="1" applyAlignment="1">
      <alignment horizontal="center" vertical="center" wrapText="1"/>
      <protection/>
    </xf>
    <xf numFmtId="0" fontId="0" fillId="33" borderId="13" xfId="49" applyNumberFormat="1" applyFont="1" applyFill="1" applyBorder="1" applyAlignment="1">
      <alignment horizontal="center" vertical="justify" wrapText="1"/>
      <protection/>
    </xf>
    <xf numFmtId="0" fontId="0" fillId="33" borderId="13" xfId="0" applyNumberFormat="1" applyFont="1" applyFill="1" applyBorder="1" applyAlignment="1">
      <alignment vertical="justify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7" xfId="65" applyFont="1" applyFill="1" applyBorder="1" applyAlignment="1">
      <alignment horizontal="center" vertical="justify" wrapText="1"/>
      <protection/>
    </xf>
    <xf numFmtId="0" fontId="0" fillId="33" borderId="13" xfId="56" applyFont="1" applyFill="1" applyBorder="1" applyAlignment="1">
      <alignment vertical="justify" wrapText="1"/>
      <protection/>
    </xf>
    <xf numFmtId="0" fontId="0" fillId="33" borderId="13" xfId="65" applyFont="1" applyFill="1" applyBorder="1" applyAlignment="1">
      <alignment horizontal="center" vertical="justify" wrapText="1"/>
      <protection/>
    </xf>
    <xf numFmtId="180" fontId="0" fillId="33" borderId="13" xfId="65" applyNumberFormat="1" applyFont="1" applyFill="1" applyBorder="1" applyAlignment="1">
      <alignment horizontal="center" vertical="justify" wrapText="1"/>
      <protection/>
    </xf>
    <xf numFmtId="2" fontId="3" fillId="33" borderId="13" xfId="72" applyNumberFormat="1" applyFont="1" applyFill="1" applyBorder="1" applyAlignment="1">
      <alignment horizontal="center" vertical="justify" wrapText="1"/>
      <protection/>
    </xf>
    <xf numFmtId="0" fontId="0" fillId="33" borderId="13" xfId="56" applyFont="1" applyFill="1" applyBorder="1" applyAlignment="1">
      <alignment horizontal="center" vertical="justify" wrapText="1"/>
      <protection/>
    </xf>
    <xf numFmtId="2" fontId="0" fillId="33" borderId="13" xfId="65" applyNumberFormat="1" applyFont="1" applyFill="1" applyBorder="1" applyAlignment="1">
      <alignment horizontal="center" vertical="justify" wrapText="1"/>
      <protection/>
    </xf>
    <xf numFmtId="2" fontId="0" fillId="33" borderId="13" xfId="56" applyNumberFormat="1" applyFont="1" applyFill="1" applyBorder="1" applyAlignment="1">
      <alignment horizontal="center" vertical="justify" wrapText="1"/>
      <protection/>
    </xf>
    <xf numFmtId="0" fontId="3" fillId="33" borderId="13" xfId="56" applyFont="1" applyFill="1" applyBorder="1" applyAlignment="1">
      <alignment horizontal="center" vertical="justify" wrapText="1"/>
      <protection/>
    </xf>
    <xf numFmtId="180" fontId="0" fillId="33" borderId="13" xfId="0" applyNumberFormat="1" applyFont="1" applyFill="1" applyBorder="1" applyAlignment="1">
      <alignment horizontal="center" vertical="center" wrapText="1"/>
    </xf>
    <xf numFmtId="0" fontId="6" fillId="33" borderId="17" xfId="51" applyFont="1" applyFill="1" applyBorder="1" applyAlignment="1">
      <alignment horizontal="center" vertical="justify" wrapText="1"/>
      <protection/>
    </xf>
    <xf numFmtId="0" fontId="6" fillId="33" borderId="13" xfId="51" applyFont="1" applyFill="1" applyBorder="1" applyAlignment="1">
      <alignment horizontal="center" vertical="justify" wrapText="1"/>
      <protection/>
    </xf>
    <xf numFmtId="0" fontId="0" fillId="33" borderId="13" xfId="65" applyNumberFormat="1" applyFont="1" applyFill="1" applyBorder="1" applyAlignment="1">
      <alignment horizontal="center" vertical="justify" wrapText="1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0" fillId="33" borderId="0" xfId="0" applyFont="1" applyFill="1" applyAlignment="1">
      <alignment wrapText="1"/>
    </xf>
    <xf numFmtId="0" fontId="0" fillId="33" borderId="20" xfId="0" applyFont="1" applyFill="1" applyBorder="1" applyAlignment="1">
      <alignment horizontal="center" vertical="justify"/>
    </xf>
    <xf numFmtId="0" fontId="0" fillId="33" borderId="15" xfId="52" applyFont="1" applyFill="1" applyBorder="1" applyAlignment="1">
      <alignment horizontal="left" vertical="justify"/>
      <protection/>
    </xf>
    <xf numFmtId="0" fontId="0" fillId="33" borderId="15" xfId="0" applyFont="1" applyFill="1" applyBorder="1" applyAlignment="1">
      <alignment horizontal="center" vertical="justify"/>
    </xf>
    <xf numFmtId="2" fontId="0" fillId="33" borderId="15" xfId="0" applyNumberFormat="1" applyFont="1" applyFill="1" applyBorder="1" applyAlignment="1">
      <alignment horizontal="center" vertical="justify"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center" vertical="center" wrapText="1"/>
      <protection/>
    </xf>
    <xf numFmtId="2" fontId="0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 horizontal="center" vertical="justify"/>
    </xf>
    <xf numFmtId="0" fontId="0" fillId="33" borderId="0" xfId="52" applyFont="1" applyFill="1" applyAlignment="1">
      <alignment horizontal="left" vertical="justify"/>
      <protection/>
    </xf>
    <xf numFmtId="2" fontId="0" fillId="33" borderId="0" xfId="0" applyNumberFormat="1" applyFont="1" applyFill="1" applyAlignment="1">
      <alignment horizontal="center" vertical="justify"/>
    </xf>
    <xf numFmtId="2" fontId="0" fillId="33" borderId="0" xfId="0" applyNumberFormat="1" applyFont="1" applyFill="1" applyBorder="1" applyAlignment="1">
      <alignment wrapText="1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4" fillId="35" borderId="0" xfId="0" applyFont="1" applyFill="1" applyAlignment="1">
      <alignment vertical="center"/>
    </xf>
    <xf numFmtId="0" fontId="14" fillId="35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0" xfId="0" applyFont="1" applyFill="1" applyBorder="1" applyAlignment="1" applyProtection="1">
      <alignment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/>
      <protection/>
    </xf>
    <xf numFmtId="2" fontId="19" fillId="0" borderId="0" xfId="44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35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0" fontId="59" fillId="33" borderId="0" xfId="55" applyFont="1" applyFill="1" applyBorder="1" applyAlignment="1">
      <alignment vertical="center"/>
      <protection/>
    </xf>
    <xf numFmtId="0" fontId="59" fillId="0" borderId="0" xfId="0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2" fontId="0" fillId="33" borderId="13" xfId="0" applyNumberFormat="1" applyFont="1" applyFill="1" applyBorder="1" applyAlignment="1">
      <alignment vertical="center"/>
    </xf>
    <xf numFmtId="2" fontId="0" fillId="0" borderId="13" xfId="0" applyNumberFormat="1" applyFont="1" applyFill="1" applyBorder="1" applyAlignment="1">
      <alignment vertical="center" wrapText="1"/>
    </xf>
    <xf numFmtId="2" fontId="0" fillId="33" borderId="18" xfId="0" applyNumberFormat="1" applyFont="1" applyFill="1" applyBorder="1" applyAlignment="1" applyProtection="1">
      <alignment horizontal="center" vertical="center" wrapText="1"/>
      <protection/>
    </xf>
    <xf numFmtId="2" fontId="1" fillId="33" borderId="18" xfId="0" applyNumberFormat="1" applyFont="1" applyFill="1" applyBorder="1" applyAlignment="1" applyProtection="1">
      <alignment horizontal="center" vertical="center" wrapText="1"/>
      <protection/>
    </xf>
    <xf numFmtId="2" fontId="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2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right" vertical="center"/>
    </xf>
    <xf numFmtId="2" fontId="14" fillId="0" borderId="0" xfId="0" applyNumberFormat="1" applyFont="1" applyAlignment="1">
      <alignment horizontal="center" vertical="center"/>
    </xf>
    <xf numFmtId="0" fontId="12" fillId="0" borderId="0" xfId="52" applyFont="1" applyAlignment="1">
      <alignment horizontal="center" vertical="center"/>
      <protection/>
    </xf>
    <xf numFmtId="0" fontId="14" fillId="36" borderId="13" xfId="57" applyFont="1" applyFill="1" applyBorder="1" applyAlignment="1">
      <alignment horizontal="center" vertical="center" wrapText="1"/>
      <protection/>
    </xf>
    <xf numFmtId="0" fontId="14" fillId="36" borderId="13" xfId="52" applyFont="1" applyFill="1" applyBorder="1" applyAlignment="1">
      <alignment horizontal="center" vertical="center" wrapText="1"/>
      <protection/>
    </xf>
    <xf numFmtId="0" fontId="14" fillId="0" borderId="13" xfId="52" applyFont="1" applyBorder="1" applyAlignment="1">
      <alignment horizontal="center" vertical="center" wrapText="1"/>
      <protection/>
    </xf>
    <xf numFmtId="4" fontId="14" fillId="0" borderId="13" xfId="52" applyNumberFormat="1" applyFont="1" applyBorder="1" applyAlignment="1">
      <alignment horizontal="center" vertical="center"/>
      <protection/>
    </xf>
    <xf numFmtId="4" fontId="14" fillId="0" borderId="22" xfId="52" applyNumberFormat="1" applyFont="1" applyBorder="1" applyAlignment="1">
      <alignment horizontal="center" vertical="center"/>
      <protection/>
    </xf>
    <xf numFmtId="0" fontId="12" fillId="0" borderId="0" xfId="0" applyFont="1" applyAlignment="1">
      <alignment horizontal="right" vertical="center" wrapText="1"/>
    </xf>
    <xf numFmtId="2" fontId="12" fillId="0" borderId="0" xfId="52" applyNumberFormat="1" applyFont="1" applyAlignment="1">
      <alignment horizontal="center" vertical="center"/>
      <protection/>
    </xf>
    <xf numFmtId="0" fontId="12" fillId="0" borderId="0" xfId="52" applyFont="1" applyAlignment="1">
      <alignment vertical="center" wrapText="1"/>
      <protection/>
    </xf>
    <xf numFmtId="9" fontId="12" fillId="0" borderId="0" xfId="62" applyFont="1" applyAlignment="1">
      <alignment vertical="center" wrapText="1"/>
    </xf>
    <xf numFmtId="187" fontId="12" fillId="0" borderId="0" xfId="52" applyNumberFormat="1" applyFont="1" applyAlignment="1">
      <alignment horizontal="center" vertical="center"/>
      <protection/>
    </xf>
    <xf numFmtId="0" fontId="14" fillId="0" borderId="13" xfId="52" applyFont="1" applyBorder="1" applyAlignment="1">
      <alignment horizontal="right" vertical="center" wrapText="1"/>
      <protection/>
    </xf>
    <xf numFmtId="9" fontId="12" fillId="0" borderId="22" xfId="62" applyFont="1" applyBorder="1" applyAlignment="1">
      <alignment horizontal="right" vertical="center"/>
    </xf>
    <xf numFmtId="2" fontId="60" fillId="0" borderId="0" xfId="0" applyNumberFormat="1" applyFont="1" applyAlignment="1">
      <alignment horizontal="center" vertical="center"/>
    </xf>
    <xf numFmtId="0" fontId="59" fillId="0" borderId="0" xfId="0" applyFont="1" applyAlignment="1">
      <alignment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21" fillId="0" borderId="0" xfId="65" applyFont="1" applyAlignment="1">
      <alignment horizontal="right"/>
      <protection/>
    </xf>
    <xf numFmtId="0" fontId="21" fillId="0" borderId="23" xfId="65" applyFont="1" applyBorder="1" applyAlignment="1">
      <alignment horizontal="center"/>
      <protection/>
    </xf>
    <xf numFmtId="0" fontId="21" fillId="0" borderId="24" xfId="65" applyFont="1" applyBorder="1" applyAlignment="1">
      <alignment horizontal="center"/>
      <protection/>
    </xf>
    <xf numFmtId="0" fontId="21" fillId="0" borderId="0" xfId="65" applyFont="1" applyAlignment="1">
      <alignment horizontal="center"/>
      <protection/>
    </xf>
    <xf numFmtId="0" fontId="14" fillId="0" borderId="25" xfId="65" applyFont="1" applyBorder="1" applyAlignment="1">
      <alignment horizontal="center" vertical="center"/>
      <protection/>
    </xf>
    <xf numFmtId="0" fontId="14" fillId="0" borderId="26" xfId="65" applyFont="1" applyBorder="1" applyAlignment="1">
      <alignment horizontal="center" vertical="center"/>
      <protection/>
    </xf>
    <xf numFmtId="0" fontId="14" fillId="0" borderId="27" xfId="65" applyFont="1" applyBorder="1" applyAlignment="1">
      <alignment horizontal="center" vertical="center"/>
      <protection/>
    </xf>
    <xf numFmtId="0" fontId="14" fillId="0" borderId="28" xfId="65" applyFont="1" applyBorder="1" applyAlignment="1">
      <alignment horizontal="center" vertical="center"/>
      <protection/>
    </xf>
    <xf numFmtId="0" fontId="20" fillId="0" borderId="29" xfId="65" applyFont="1" applyBorder="1" applyAlignment="1">
      <alignment horizontal="center" vertical="center"/>
      <protection/>
    </xf>
    <xf numFmtId="0" fontId="20" fillId="0" borderId="30" xfId="65" applyFont="1" applyBorder="1" applyAlignment="1">
      <alignment horizontal="center" vertical="center"/>
      <protection/>
    </xf>
    <xf numFmtId="0" fontId="20" fillId="0" borderId="31" xfId="65" applyFont="1" applyBorder="1" applyAlignment="1">
      <alignment horizontal="center" vertical="center"/>
      <protection/>
    </xf>
    <xf numFmtId="0" fontId="20" fillId="0" borderId="32" xfId="65" applyFont="1" applyBorder="1" applyAlignment="1">
      <alignment horizontal="center" vertical="center"/>
      <protection/>
    </xf>
    <xf numFmtId="0" fontId="20" fillId="0" borderId="33" xfId="65" applyFont="1" applyBorder="1" applyAlignment="1">
      <alignment horizontal="center" vertical="center"/>
      <protection/>
    </xf>
    <xf numFmtId="0" fontId="14" fillId="0" borderId="34" xfId="65" applyFont="1" applyBorder="1" applyAlignment="1">
      <alignment horizontal="center" vertical="center"/>
      <protection/>
    </xf>
    <xf numFmtId="0" fontId="14" fillId="0" borderId="11" xfId="65" applyFont="1" applyBorder="1" applyAlignment="1">
      <alignment horizontal="center" vertical="center"/>
      <protection/>
    </xf>
    <xf numFmtId="4" fontId="14" fillId="0" borderId="35" xfId="65" applyNumberFormat="1" applyFont="1" applyBorder="1" applyAlignment="1">
      <alignment horizontal="center" vertical="center"/>
      <protection/>
    </xf>
    <xf numFmtId="4" fontId="14" fillId="0" borderId="36" xfId="65" applyNumberFormat="1" applyFont="1" applyBorder="1" applyAlignment="1">
      <alignment horizontal="center" vertical="center"/>
      <protection/>
    </xf>
    <xf numFmtId="4" fontId="14" fillId="0" borderId="37" xfId="65" applyNumberFormat="1" applyFont="1" applyBorder="1" applyAlignment="1">
      <alignment horizontal="center" vertical="center"/>
      <protection/>
    </xf>
    <xf numFmtId="181" fontId="14" fillId="0" borderId="38" xfId="65" applyNumberFormat="1" applyFont="1" applyBorder="1" applyAlignment="1">
      <alignment horizontal="center" vertical="center"/>
      <protection/>
    </xf>
    <xf numFmtId="0" fontId="14" fillId="0" borderId="39" xfId="65" applyFont="1" applyBorder="1" applyAlignment="1">
      <alignment horizontal="center"/>
      <protection/>
    </xf>
    <xf numFmtId="49" fontId="14" fillId="0" borderId="13" xfId="65" applyNumberFormat="1" applyFont="1" applyBorder="1" applyAlignment="1">
      <alignment horizontal="center"/>
      <protection/>
    </xf>
    <xf numFmtId="4" fontId="14" fillId="0" borderId="40" xfId="65" applyNumberFormat="1" applyFont="1" applyBorder="1" applyAlignment="1">
      <alignment horizontal="right" vertical="center"/>
      <protection/>
    </xf>
    <xf numFmtId="4" fontId="14" fillId="0" borderId="41" xfId="65" applyNumberFormat="1" applyFont="1" applyBorder="1" applyAlignment="1">
      <alignment horizontal="right" vertical="center"/>
      <protection/>
    </xf>
    <xf numFmtId="4" fontId="14" fillId="0" borderId="42" xfId="65" applyNumberFormat="1" applyFont="1" applyBorder="1" applyAlignment="1">
      <alignment horizontal="right" vertical="center"/>
      <protection/>
    </xf>
    <xf numFmtId="2" fontId="14" fillId="0" borderId="43" xfId="65" applyNumberFormat="1" applyFont="1" applyBorder="1" applyAlignment="1">
      <alignment horizontal="right" vertical="center"/>
      <protection/>
    </xf>
    <xf numFmtId="0" fontId="14" fillId="0" borderId="44" xfId="65" applyFont="1" applyBorder="1" applyAlignment="1">
      <alignment horizontal="center"/>
      <protection/>
    </xf>
    <xf numFmtId="4" fontId="14" fillId="0" borderId="45" xfId="65" applyNumberFormat="1" applyFont="1" applyBorder="1" applyAlignment="1">
      <alignment horizontal="right" vertical="center"/>
      <protection/>
    </xf>
    <xf numFmtId="4" fontId="14" fillId="0" borderId="46" xfId="65" applyNumberFormat="1" applyFont="1" applyBorder="1" applyAlignment="1">
      <alignment horizontal="right" vertical="center"/>
      <protection/>
    </xf>
    <xf numFmtId="2" fontId="14" fillId="0" borderId="47" xfId="65" applyNumberFormat="1" applyFont="1" applyBorder="1" applyAlignment="1">
      <alignment horizontal="right" vertical="center"/>
      <protection/>
    </xf>
    <xf numFmtId="0" fontId="14" fillId="0" borderId="48" xfId="65" applyFont="1" applyBorder="1" applyAlignment="1">
      <alignment horizontal="center"/>
      <protection/>
    </xf>
    <xf numFmtId="49" fontId="14" fillId="0" borderId="49" xfId="65" applyNumberFormat="1" applyFont="1" applyBorder="1" applyAlignment="1">
      <alignment horizontal="center"/>
      <protection/>
    </xf>
    <xf numFmtId="4" fontId="60" fillId="0" borderId="50" xfId="65" applyNumberFormat="1" applyFont="1" applyBorder="1" applyAlignment="1">
      <alignment horizontal="right"/>
      <protection/>
    </xf>
    <xf numFmtId="4" fontId="60" fillId="0" borderId="51" xfId="65" applyNumberFormat="1" applyFont="1" applyBorder="1" applyAlignment="1">
      <alignment horizontal="right"/>
      <protection/>
    </xf>
    <xf numFmtId="4" fontId="60" fillId="0" borderId="52" xfId="65" applyNumberFormat="1" applyFont="1" applyBorder="1" applyAlignment="1">
      <alignment horizontal="right"/>
      <protection/>
    </xf>
    <xf numFmtId="181" fontId="14" fillId="0" borderId="53" xfId="65" applyNumberFormat="1" applyFont="1" applyBorder="1" applyAlignment="1">
      <alignment horizontal="right"/>
      <protection/>
    </xf>
    <xf numFmtId="0" fontId="19" fillId="0" borderId="54" xfId="65" applyFont="1" applyBorder="1" applyAlignment="1">
      <alignment horizontal="center" vertical="center"/>
      <protection/>
    </xf>
    <xf numFmtId="49" fontId="19" fillId="0" borderId="52" xfId="65" applyNumberFormat="1" applyFont="1" applyBorder="1" applyAlignment="1">
      <alignment horizontal="center" vertical="center"/>
      <protection/>
    </xf>
    <xf numFmtId="4" fontId="21" fillId="0" borderId="50" xfId="65" applyNumberFormat="1" applyFont="1" applyBorder="1" applyAlignment="1">
      <alignment horizontal="right" vertical="center"/>
      <protection/>
    </xf>
    <xf numFmtId="4" fontId="21" fillId="0" borderId="55" xfId="65" applyNumberFormat="1" applyFont="1" applyBorder="1" applyAlignment="1">
      <alignment horizontal="right" vertical="center"/>
      <protection/>
    </xf>
    <xf numFmtId="4" fontId="21" fillId="0" borderId="56" xfId="65" applyNumberFormat="1" applyFont="1" applyBorder="1" applyAlignment="1">
      <alignment horizontal="right" vertical="center"/>
      <protection/>
    </xf>
    <xf numFmtId="4" fontId="21" fillId="0" borderId="57" xfId="65" applyNumberFormat="1" applyFont="1" applyBorder="1" applyAlignment="1">
      <alignment horizontal="right" vertical="center"/>
      <protection/>
    </xf>
    <xf numFmtId="10" fontId="12" fillId="0" borderId="58" xfId="65" applyNumberFormat="1" applyFont="1" applyBorder="1" applyAlignment="1">
      <alignment horizontal="center" vertical="center"/>
      <protection/>
    </xf>
    <xf numFmtId="4" fontId="21" fillId="0" borderId="35" xfId="65" applyNumberFormat="1" applyFont="1" applyBorder="1" applyAlignment="1">
      <alignment horizontal="right" vertical="center"/>
      <protection/>
    </xf>
    <xf numFmtId="4" fontId="19" fillId="0" borderId="0" xfId="65" applyNumberFormat="1" applyFont="1" applyAlignment="1">
      <alignment horizontal="right" vertical="center"/>
      <protection/>
    </xf>
    <xf numFmtId="10" fontId="12" fillId="0" borderId="59" xfId="65" applyNumberFormat="1" applyFont="1" applyBorder="1" applyAlignment="1">
      <alignment horizontal="center" vertical="center"/>
      <protection/>
    </xf>
    <xf numFmtId="4" fontId="21" fillId="0" borderId="28" xfId="65" applyNumberFormat="1" applyFont="1" applyBorder="1" applyAlignment="1">
      <alignment horizontal="right" vertical="center"/>
      <protection/>
    </xf>
    <xf numFmtId="4" fontId="21" fillId="0" borderId="31" xfId="65" applyNumberFormat="1" applyFont="1" applyBorder="1" applyAlignment="1">
      <alignment horizontal="right" vertical="center"/>
      <protection/>
    </xf>
    <xf numFmtId="0" fontId="19" fillId="0" borderId="0" xfId="65" applyFont="1">
      <alignment/>
      <protection/>
    </xf>
    <xf numFmtId="0" fontId="6" fillId="0" borderId="60" xfId="0" applyFont="1" applyFill="1" applyBorder="1" applyAlignment="1">
      <alignment horizontal="center"/>
    </xf>
    <xf numFmtId="2" fontId="0" fillId="0" borderId="22" xfId="0" applyNumberFormat="1" applyFont="1" applyFill="1" applyBorder="1" applyAlignment="1" applyProtection="1">
      <alignment horizontal="center" vertical="center" wrapText="1"/>
      <protection/>
    </xf>
    <xf numFmtId="4" fontId="9" fillId="34" borderId="22" xfId="0" applyNumberFormat="1" applyFont="1" applyFill="1" applyBorder="1" applyAlignment="1">
      <alignment horizontal="center" vertical="center" wrapText="1"/>
    </xf>
    <xf numFmtId="4" fontId="1" fillId="34" borderId="22" xfId="0" applyNumberFormat="1" applyFont="1" applyFill="1" applyBorder="1" applyAlignment="1">
      <alignment horizontal="center" vertical="center" wrapText="1"/>
    </xf>
    <xf numFmtId="2" fontId="0" fillId="0" borderId="6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7" fillId="0" borderId="13" xfId="55" applyFont="1" applyFill="1" applyBorder="1" applyAlignment="1">
      <alignment horizontal="right"/>
      <protection/>
    </xf>
    <xf numFmtId="0" fontId="60" fillId="0" borderId="0" xfId="0" applyFont="1" applyAlignment="1">
      <alignment vertical="center"/>
    </xf>
    <xf numFmtId="1" fontId="0" fillId="33" borderId="13" xfId="0" applyNumberFormat="1" applyFont="1" applyFill="1" applyBorder="1" applyAlignment="1">
      <alignment horizontal="center" vertical="center" wrapText="1"/>
    </xf>
    <xf numFmtId="0" fontId="0" fillId="33" borderId="10" xfId="65" applyFont="1" applyFill="1" applyBorder="1" applyAlignment="1">
      <alignment horizontal="center" vertical="justify" wrapText="1"/>
      <protection/>
    </xf>
    <xf numFmtId="0" fontId="0" fillId="33" borderId="11" xfId="56" applyFont="1" applyFill="1" applyBorder="1" applyAlignment="1">
      <alignment vertical="justify" wrapText="1"/>
      <protection/>
    </xf>
    <xf numFmtId="0" fontId="0" fillId="33" borderId="11" xfId="56" applyFont="1" applyFill="1" applyBorder="1" applyAlignment="1">
      <alignment horizontal="center" vertical="justify" wrapText="1"/>
      <protection/>
    </xf>
    <xf numFmtId="0" fontId="0" fillId="33" borderId="11" xfId="65" applyFont="1" applyFill="1" applyBorder="1" applyAlignment="1">
      <alignment horizontal="center" vertical="justify" wrapText="1"/>
      <protection/>
    </xf>
    <xf numFmtId="2" fontId="0" fillId="33" borderId="11" xfId="56" applyNumberFormat="1" applyFont="1" applyFill="1" applyBorder="1" applyAlignment="1">
      <alignment horizontal="center" vertical="justify" wrapText="1"/>
      <protection/>
    </xf>
    <xf numFmtId="0" fontId="0" fillId="33" borderId="13" xfId="51" applyFont="1" applyFill="1" applyBorder="1" applyAlignment="1">
      <alignment horizontal="center" vertical="justify" wrapText="1"/>
      <protection/>
    </xf>
    <xf numFmtId="0" fontId="6" fillId="0" borderId="6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4" fontId="9" fillId="34" borderId="61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0" fillId="0" borderId="63" xfId="0" applyFont="1" applyFill="1" applyBorder="1" applyAlignment="1" applyProtection="1">
      <alignment horizontal="center"/>
      <protection/>
    </xf>
    <xf numFmtId="0" fontId="14" fillId="0" borderId="0" xfId="0" applyFont="1" applyBorder="1" applyAlignment="1">
      <alignment horizontal="center" vertical="center"/>
    </xf>
    <xf numFmtId="0" fontId="12" fillId="0" borderId="0" xfId="52" applyFont="1" applyAlignment="1">
      <alignment horizontal="center" vertical="center"/>
      <protection/>
    </xf>
    <xf numFmtId="0" fontId="14" fillId="36" borderId="13" xfId="52" applyFont="1" applyFill="1" applyBorder="1" applyAlignment="1">
      <alignment horizontal="center" vertical="center"/>
      <protection/>
    </xf>
    <xf numFmtId="0" fontId="14" fillId="0" borderId="13" xfId="52" applyFont="1" applyBorder="1" applyAlignment="1">
      <alignment horizontal="center" vertical="center" wrapText="1"/>
      <protection/>
    </xf>
    <xf numFmtId="0" fontId="12" fillId="0" borderId="18" xfId="52" applyFont="1" applyBorder="1" applyAlignment="1">
      <alignment horizontal="right" vertical="center"/>
      <protection/>
    </xf>
    <xf numFmtId="0" fontId="12" fillId="0" borderId="22" xfId="52" applyFont="1" applyBorder="1" applyAlignment="1">
      <alignment horizontal="right" vertical="center"/>
      <protection/>
    </xf>
    <xf numFmtId="0" fontId="14" fillId="0" borderId="18" xfId="0" applyFont="1" applyBorder="1" applyAlignment="1">
      <alignment horizontal="right" vertical="center" wrapText="1"/>
    </xf>
    <xf numFmtId="0" fontId="14" fillId="0" borderId="24" xfId="0" applyFont="1" applyBorder="1" applyAlignment="1">
      <alignment horizontal="right" vertical="center" wrapText="1"/>
    </xf>
    <xf numFmtId="0" fontId="12" fillId="0" borderId="18" xfId="0" applyFont="1" applyBorder="1" applyAlignment="1">
      <alignment horizontal="right" vertical="center" wrapText="1"/>
    </xf>
    <xf numFmtId="0" fontId="12" fillId="0" borderId="24" xfId="0" applyFont="1" applyBorder="1" applyAlignment="1">
      <alignment horizontal="right" vertical="center" wrapText="1"/>
    </xf>
    <xf numFmtId="0" fontId="12" fillId="0" borderId="22" xfId="0" applyFont="1" applyBorder="1" applyAlignment="1">
      <alignment horizontal="right" vertical="center" wrapText="1"/>
    </xf>
    <xf numFmtId="0" fontId="14" fillId="35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21" fillId="0" borderId="0" xfId="65" applyFont="1" applyAlignment="1">
      <alignment horizontal="right"/>
      <protection/>
    </xf>
    <xf numFmtId="4" fontId="22" fillId="0" borderId="24" xfId="65" applyNumberFormat="1" applyFont="1" applyBorder="1" applyAlignment="1">
      <alignment horizontal="center"/>
      <protection/>
    </xf>
    <xf numFmtId="0" fontId="23" fillId="0" borderId="64" xfId="65" applyFont="1" applyBorder="1" applyAlignment="1">
      <alignment horizontal="right" vertical="center"/>
      <protection/>
    </xf>
    <xf numFmtId="0" fontId="23" fillId="0" borderId="37" xfId="65" applyFont="1" applyBorder="1" applyAlignment="1">
      <alignment horizontal="right" vertical="center"/>
      <protection/>
    </xf>
    <xf numFmtId="0" fontId="23" fillId="0" borderId="65" xfId="65" applyFont="1" applyBorder="1" applyAlignment="1">
      <alignment horizontal="right" vertical="center"/>
      <protection/>
    </xf>
    <xf numFmtId="0" fontId="14" fillId="0" borderId="0" xfId="0" applyFont="1" applyFill="1" applyBorder="1" applyAlignment="1">
      <alignment horizontal="center" vertical="center"/>
    </xf>
    <xf numFmtId="171" fontId="14" fillId="0" borderId="0" xfId="0" applyNumberFormat="1" applyFont="1" applyFill="1" applyBorder="1" applyAlignment="1">
      <alignment horizontal="center" vertical="center"/>
    </xf>
    <xf numFmtId="0" fontId="23" fillId="0" borderId="66" xfId="65" applyFont="1" applyBorder="1" applyAlignment="1">
      <alignment horizontal="right" vertical="center"/>
      <protection/>
    </xf>
    <xf numFmtId="0" fontId="23" fillId="0" borderId="67" xfId="65" applyFont="1" applyBorder="1" applyAlignment="1">
      <alignment horizontal="right" vertical="center"/>
      <protection/>
    </xf>
    <xf numFmtId="0" fontId="23" fillId="0" borderId="68" xfId="65" applyFont="1" applyBorder="1" applyAlignment="1">
      <alignment horizontal="right" vertical="center"/>
      <protection/>
    </xf>
    <xf numFmtId="0" fontId="23" fillId="0" borderId="69" xfId="65" applyFont="1" applyBorder="1" applyAlignment="1">
      <alignment horizontal="right" vertical="center"/>
      <protection/>
    </xf>
    <xf numFmtId="0" fontId="23" fillId="0" borderId="70" xfId="65" applyFont="1" applyBorder="1" applyAlignment="1">
      <alignment horizontal="right" vertical="center"/>
      <protection/>
    </xf>
    <xf numFmtId="0" fontId="23" fillId="0" borderId="71" xfId="65" applyFont="1" applyBorder="1" applyAlignment="1">
      <alignment horizontal="right" vertical="center"/>
      <protection/>
    </xf>
    <xf numFmtId="0" fontId="23" fillId="0" borderId="26" xfId="65" applyFont="1" applyBorder="1" applyAlignment="1">
      <alignment horizontal="right" vertical="center"/>
      <protection/>
    </xf>
    <xf numFmtId="0" fontId="23" fillId="0" borderId="72" xfId="65" applyFont="1" applyBorder="1" applyAlignment="1">
      <alignment horizontal="right" vertical="center"/>
      <protection/>
    </xf>
    <xf numFmtId="16" fontId="21" fillId="0" borderId="24" xfId="65" applyNumberFormat="1" applyFont="1" applyBorder="1" applyAlignment="1">
      <alignment horizontal="left"/>
      <protection/>
    </xf>
    <xf numFmtId="0" fontId="21" fillId="0" borderId="24" xfId="65" applyFont="1" applyBorder="1" applyAlignment="1">
      <alignment horizontal="left"/>
      <protection/>
    </xf>
    <xf numFmtId="0" fontId="14" fillId="0" borderId="64" xfId="65" applyFont="1" applyBorder="1" applyAlignment="1">
      <alignment horizontal="center" vertical="center"/>
      <protection/>
    </xf>
    <xf numFmtId="0" fontId="14" fillId="0" borderId="71" xfId="65" applyFont="1" applyBorder="1" applyAlignment="1">
      <alignment horizontal="center" vertical="center"/>
      <protection/>
    </xf>
    <xf numFmtId="0" fontId="14" fillId="0" borderId="37" xfId="65" applyFont="1" applyBorder="1" applyAlignment="1">
      <alignment horizontal="center" vertical="center" wrapText="1"/>
      <protection/>
    </xf>
    <xf numFmtId="0" fontId="14" fillId="0" borderId="26" xfId="65" applyFont="1" applyBorder="1" applyAlignment="1">
      <alignment horizontal="center" vertical="center" wrapText="1"/>
      <protection/>
    </xf>
    <xf numFmtId="0" fontId="14" fillId="0" borderId="73" xfId="65" applyFont="1" applyBorder="1" applyAlignment="1">
      <alignment horizontal="center" vertical="center" wrapText="1"/>
      <protection/>
    </xf>
    <xf numFmtId="0" fontId="14" fillId="0" borderId="74" xfId="65" applyFont="1" applyBorder="1" applyAlignment="1">
      <alignment horizontal="center" vertical="center" wrapText="1"/>
      <protection/>
    </xf>
    <xf numFmtId="0" fontId="14" fillId="0" borderId="75" xfId="65" applyFont="1" applyBorder="1" applyAlignment="1">
      <alignment horizontal="center" vertical="center" wrapText="1"/>
      <protection/>
    </xf>
    <xf numFmtId="0" fontId="14" fillId="0" borderId="0" xfId="65" applyFont="1" applyAlignment="1">
      <alignment horizontal="center" vertical="center" wrapText="1"/>
      <protection/>
    </xf>
    <xf numFmtId="0" fontId="14" fillId="0" borderId="70" xfId="65" applyFont="1" applyBorder="1" applyAlignment="1">
      <alignment horizontal="center" vertical="center" wrapText="1"/>
      <protection/>
    </xf>
    <xf numFmtId="0" fontId="14" fillId="0" borderId="76" xfId="65" applyFont="1" applyBorder="1" applyAlignment="1">
      <alignment horizontal="center" vertical="center" wrapText="1"/>
      <protection/>
    </xf>
    <xf numFmtId="0" fontId="14" fillId="0" borderId="35" xfId="65" applyFont="1" applyBorder="1" applyAlignment="1">
      <alignment horizontal="center" vertical="center" wrapText="1"/>
      <protection/>
    </xf>
    <xf numFmtId="0" fontId="14" fillId="0" borderId="28" xfId="65" applyFont="1" applyBorder="1" applyAlignment="1">
      <alignment horizontal="center" vertical="center" wrapText="1"/>
      <protection/>
    </xf>
    <xf numFmtId="0" fontId="14" fillId="0" borderId="36" xfId="65" applyFont="1" applyBorder="1" applyAlignment="1">
      <alignment horizontal="center" vertical="center"/>
      <protection/>
    </xf>
    <xf numFmtId="0" fontId="14" fillId="0" borderId="37" xfId="65" applyFont="1" applyBorder="1" applyAlignment="1">
      <alignment horizontal="center" vertical="center"/>
      <protection/>
    </xf>
    <xf numFmtId="0" fontId="14" fillId="0" borderId="38" xfId="65" applyFont="1" applyBorder="1" applyAlignment="1">
      <alignment horizontal="center" vertical="center"/>
      <protection/>
    </xf>
    <xf numFmtId="0" fontId="20" fillId="0" borderId="77" xfId="65" applyFont="1" applyBorder="1" applyAlignment="1">
      <alignment horizontal="center" vertical="center"/>
      <protection/>
    </xf>
    <xf numFmtId="0" fontId="20" fillId="0" borderId="67" xfId="65" applyFont="1" applyBorder="1" applyAlignment="1">
      <alignment horizontal="center" vertical="center"/>
      <protection/>
    </xf>
    <xf numFmtId="0" fontId="14" fillId="0" borderId="58" xfId="65" applyFont="1" applyBorder="1" applyAlignment="1">
      <alignment horizontal="center" vertical="center"/>
      <protection/>
    </xf>
    <xf numFmtId="2" fontId="14" fillId="0" borderId="41" xfId="65" applyNumberFormat="1" applyFont="1" applyBorder="1" applyAlignment="1">
      <alignment horizontal="left" vertical="center" wrapText="1"/>
      <protection/>
    </xf>
    <xf numFmtId="2" fontId="14" fillId="0" borderId="78" xfId="65" applyNumberFormat="1" applyFont="1" applyBorder="1" applyAlignment="1">
      <alignment horizontal="left" vertical="center" wrapText="1"/>
      <protection/>
    </xf>
    <xf numFmtId="2" fontId="14" fillId="0" borderId="45" xfId="65" applyNumberFormat="1" applyFont="1" applyBorder="1" applyAlignment="1">
      <alignment horizontal="left" vertical="center" wrapText="1"/>
      <protection/>
    </xf>
    <xf numFmtId="2" fontId="14" fillId="0" borderId="79" xfId="65" applyNumberFormat="1" applyFont="1" applyBorder="1" applyAlignment="1">
      <alignment horizontal="left" vertical="center" wrapText="1"/>
      <protection/>
    </xf>
    <xf numFmtId="0" fontId="14" fillId="0" borderId="51" xfId="65" applyFont="1" applyBorder="1" applyAlignment="1">
      <alignment horizontal="center" vertical="center" wrapText="1"/>
      <protection/>
    </xf>
    <xf numFmtId="0" fontId="14" fillId="0" borderId="80" xfId="65" applyFont="1" applyBorder="1" applyAlignment="1">
      <alignment horizontal="center" vertical="center" wrapText="1"/>
      <protection/>
    </xf>
    <xf numFmtId="0" fontId="23" fillId="0" borderId="80" xfId="65" applyFont="1" applyBorder="1" applyAlignment="1">
      <alignment horizontal="right" vertical="center"/>
      <protection/>
    </xf>
    <xf numFmtId="0" fontId="23" fillId="0" borderId="81" xfId="65" applyFont="1" applyBorder="1" applyAlignment="1">
      <alignment horizontal="right" vertical="center"/>
      <protection/>
    </xf>
    <xf numFmtId="2" fontId="14" fillId="0" borderId="18" xfId="65" applyNumberFormat="1" applyFont="1" applyBorder="1" applyAlignment="1">
      <alignment horizontal="left" vertical="center" wrapText="1"/>
      <protection/>
    </xf>
    <xf numFmtId="2" fontId="14" fillId="0" borderId="24" xfId="65" applyNumberFormat="1" applyFont="1" applyBorder="1" applyAlignment="1">
      <alignment horizontal="left" vertical="center" wrapText="1"/>
      <protection/>
    </xf>
    <xf numFmtId="0" fontId="0" fillId="0" borderId="13" xfId="65" applyFont="1" applyFill="1" applyBorder="1" applyAlignment="1">
      <alignment horizontal="center" vertical="center" textRotation="90" wrapText="1"/>
      <protection/>
    </xf>
    <xf numFmtId="0" fontId="0" fillId="0" borderId="15" xfId="65" applyFont="1" applyFill="1" applyBorder="1" applyAlignment="1">
      <alignment horizontal="center" vertical="center" textRotation="90" wrapText="1"/>
      <protection/>
    </xf>
    <xf numFmtId="0" fontId="0" fillId="0" borderId="0" xfId="0" applyFont="1" applyAlignment="1">
      <alignment horizontal="left" vertical="center"/>
    </xf>
    <xf numFmtId="0" fontId="6" fillId="0" borderId="13" xfId="0" applyFont="1" applyFill="1" applyBorder="1" applyAlignment="1">
      <alignment horizontal="center" vertical="center" textRotation="90" wrapText="1"/>
    </xf>
    <xf numFmtId="0" fontId="0" fillId="35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textRotation="90"/>
    </xf>
    <xf numFmtId="0" fontId="0" fillId="0" borderId="19" xfId="65" applyFont="1" applyFill="1" applyBorder="1" applyAlignment="1">
      <alignment horizontal="center" vertical="center" textRotation="90" wrapText="1"/>
      <protection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82" xfId="65" applyFont="1" applyFill="1" applyBorder="1" applyAlignment="1">
      <alignment horizontal="center" vertical="center" textRotation="90" wrapText="1"/>
      <protection/>
    </xf>
    <xf numFmtId="0" fontId="0" fillId="0" borderId="14" xfId="65" applyFont="1" applyFill="1" applyBorder="1" applyAlignment="1">
      <alignment horizontal="center" vertical="center" textRotation="90" wrapText="1"/>
      <protection/>
    </xf>
    <xf numFmtId="0" fontId="0" fillId="0" borderId="16" xfId="65" applyFont="1" applyFill="1" applyBorder="1" applyAlignment="1">
      <alignment horizontal="center" vertical="center" textRotation="90" wrapText="1"/>
      <protection/>
    </xf>
    <xf numFmtId="0" fontId="0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 wrapText="1"/>
    </xf>
    <xf numFmtId="0" fontId="7" fillId="0" borderId="13" xfId="55" applyFont="1" applyFill="1" applyBorder="1" applyAlignment="1">
      <alignment horizontal="right"/>
      <protection/>
    </xf>
    <xf numFmtId="0" fontId="6" fillId="0" borderId="83" xfId="0" applyFont="1" applyFill="1" applyBorder="1" applyAlignment="1">
      <alignment horizontal="center" vertical="center" textRotation="90" wrapText="1"/>
    </xf>
    <xf numFmtId="0" fontId="6" fillId="0" borderId="84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33" borderId="18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171" fontId="6" fillId="33" borderId="18" xfId="44" applyFont="1" applyFill="1" applyBorder="1" applyAlignment="1">
      <alignment horizontal="center" vertical="center"/>
    </xf>
    <xf numFmtId="171" fontId="6" fillId="33" borderId="24" xfId="44" applyFont="1" applyFill="1" applyBorder="1" applyAlignment="1">
      <alignment horizontal="center" vertical="center"/>
    </xf>
    <xf numFmtId="171" fontId="6" fillId="33" borderId="22" xfId="44" applyFont="1" applyFill="1" applyBorder="1" applyAlignment="1">
      <alignment horizontal="center" vertical="center"/>
    </xf>
    <xf numFmtId="0" fontId="0" fillId="0" borderId="22" xfId="65" applyFont="1" applyFill="1" applyBorder="1" applyAlignment="1">
      <alignment horizontal="center" vertical="center" textRotation="90" wrapText="1"/>
      <protection/>
    </xf>
    <xf numFmtId="0" fontId="0" fillId="0" borderId="61" xfId="65" applyFont="1" applyFill="1" applyBorder="1" applyAlignment="1">
      <alignment horizontal="center" vertical="center" textRotation="90" wrapText="1"/>
      <protection/>
    </xf>
    <xf numFmtId="0" fontId="0" fillId="0" borderId="6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textRotation="90"/>
    </xf>
    <xf numFmtId="0" fontId="0" fillId="33" borderId="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1" fillId="33" borderId="0" xfId="0" applyFont="1" applyFill="1" applyAlignment="1">
      <alignment horizontal="left" vertical="center"/>
    </xf>
    <xf numFmtId="0" fontId="10" fillId="33" borderId="13" xfId="0" applyFont="1" applyFill="1" applyBorder="1" applyAlignment="1">
      <alignment horizontal="center" vertical="center" textRotation="90" wrapText="1"/>
    </xf>
    <xf numFmtId="0" fontId="10" fillId="33" borderId="15" xfId="0" applyFont="1" applyFill="1" applyBorder="1" applyAlignment="1">
      <alignment horizontal="center" vertical="center" textRotation="90" wrapText="1"/>
    </xf>
    <xf numFmtId="2" fontId="0" fillId="0" borderId="19" xfId="65" applyNumberFormat="1" applyFont="1" applyFill="1" applyBorder="1" applyAlignment="1">
      <alignment horizontal="center" vertical="center" textRotation="90" wrapText="1"/>
      <protection/>
    </xf>
    <xf numFmtId="2" fontId="0" fillId="0" borderId="13" xfId="65" applyNumberFormat="1" applyFont="1" applyFill="1" applyBorder="1" applyAlignment="1">
      <alignment horizontal="center" vertical="center" textRotation="90" wrapText="1"/>
      <protection/>
    </xf>
    <xf numFmtId="2" fontId="0" fillId="0" borderId="15" xfId="65" applyNumberFormat="1" applyFont="1" applyFill="1" applyBorder="1" applyAlignment="1">
      <alignment horizontal="center" vertical="center" textRotation="90" wrapText="1"/>
      <protection/>
    </xf>
    <xf numFmtId="171" fontId="6" fillId="33" borderId="13" xfId="44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10" fillId="34" borderId="22" xfId="0" applyFont="1" applyFill="1" applyBorder="1" applyAlignment="1">
      <alignment horizontal="center" vertical="center" textRotation="90" wrapText="1"/>
    </xf>
    <xf numFmtId="2" fontId="0" fillId="0" borderId="82" xfId="65" applyNumberFormat="1" applyFont="1" applyFill="1" applyBorder="1" applyAlignment="1">
      <alignment horizontal="center" vertical="center" textRotation="90" wrapText="1"/>
      <protection/>
    </xf>
    <xf numFmtId="2" fontId="0" fillId="0" borderId="14" xfId="65" applyNumberFormat="1" applyFont="1" applyFill="1" applyBorder="1" applyAlignment="1">
      <alignment horizontal="center" vertical="center" textRotation="90" wrapText="1"/>
      <protection/>
    </xf>
    <xf numFmtId="0" fontId="3" fillId="0" borderId="13" xfId="0" applyFont="1" applyFill="1" applyBorder="1" applyAlignment="1">
      <alignment horizontal="right" vertical="top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textRotation="90"/>
    </xf>
    <xf numFmtId="0" fontId="7" fillId="33" borderId="13" xfId="51" applyFont="1" applyFill="1" applyBorder="1" applyAlignment="1">
      <alignment horizontal="center" vertical="justify" wrapText="1"/>
      <protection/>
    </xf>
    <xf numFmtId="0" fontId="7" fillId="33" borderId="13" xfId="51" applyFont="1" applyFill="1" applyBorder="1" applyAlignment="1">
      <alignment horizontal="center" vertical="justify"/>
      <protection/>
    </xf>
  </cellXfs>
  <cellStyles count="5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Excel Built-in Normal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rmal 11" xfId="49"/>
    <cellStyle name="Normal 2" xfId="50"/>
    <cellStyle name="Normal 2 3" xfId="51"/>
    <cellStyle name="Normal 3" xfId="52"/>
    <cellStyle name="Normal 6" xfId="53"/>
    <cellStyle name="Normal_jumt.bēn_tāme" xfId="54"/>
    <cellStyle name="Normal_Liela%2084%20muzejs" xfId="55"/>
    <cellStyle name="Normal_Liepaja Peldu 5 UK tames" xfId="56"/>
    <cellStyle name="Normal_Sheet1 2" xfId="57"/>
    <cellStyle name="Nosaukums" xfId="58"/>
    <cellStyle name="Paskaidrojošs teksts" xfId="59"/>
    <cellStyle name="Pārbaudes šūna" xfId="60"/>
    <cellStyle name="Piezīme" xfId="61"/>
    <cellStyle name="Percent" xfId="62"/>
    <cellStyle name="Saistīta šūna" xfId="63"/>
    <cellStyle name="Slikts" xfId="64"/>
    <cellStyle name="Style 1" xfId="65"/>
    <cellStyle name="Currency" xfId="66"/>
    <cellStyle name="Currency [0]" xfId="67"/>
    <cellStyle name="Virsraksts 1" xfId="68"/>
    <cellStyle name="Virsraksts 2" xfId="69"/>
    <cellStyle name="Virsraksts 3" xfId="70"/>
    <cellStyle name="Virsraksts 4" xfId="71"/>
    <cellStyle name="Стиль 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H26" sqref="H26"/>
    </sheetView>
  </sheetViews>
  <sheetFormatPr defaultColWidth="9.140625" defaultRowHeight="12.75"/>
  <cols>
    <col min="3" max="3" width="37.140625" style="0" customWidth="1"/>
    <col min="4" max="4" width="12.421875" style="0" customWidth="1"/>
  </cols>
  <sheetData>
    <row r="1" spans="1:6" ht="12.75">
      <c r="A1" s="260"/>
      <c r="B1" s="260"/>
      <c r="C1" s="260"/>
      <c r="D1" s="260" t="s">
        <v>150</v>
      </c>
      <c r="E1" s="198"/>
      <c r="F1" s="198"/>
    </row>
    <row r="2" spans="1:4" ht="12.75">
      <c r="A2" s="182"/>
      <c r="B2" s="182"/>
      <c r="C2" s="182"/>
      <c r="D2" s="182" t="s">
        <v>151</v>
      </c>
    </row>
    <row r="3" spans="1:6" ht="12.75">
      <c r="A3" s="145"/>
      <c r="B3" s="145"/>
      <c r="C3" s="145"/>
      <c r="D3" s="276"/>
      <c r="E3" s="276"/>
      <c r="F3" s="276"/>
    </row>
    <row r="4" spans="1:4" ht="12.75">
      <c r="A4" s="145"/>
      <c r="B4" s="145"/>
      <c r="C4" s="145"/>
      <c r="D4" s="182" t="s">
        <v>152</v>
      </c>
    </row>
    <row r="5" spans="1:4" ht="12.75">
      <c r="A5" s="145"/>
      <c r="B5" s="145"/>
      <c r="C5" s="145"/>
      <c r="D5" s="182" t="s">
        <v>153</v>
      </c>
    </row>
    <row r="6" spans="1:4" ht="12.75">
      <c r="A6" s="145"/>
      <c r="B6" s="145"/>
      <c r="C6" s="145"/>
      <c r="D6" s="182"/>
    </row>
    <row r="7" spans="1:4" ht="12.75">
      <c r="A7" s="145"/>
      <c r="B7" s="145"/>
      <c r="C7" s="145"/>
      <c r="D7" s="197" t="s">
        <v>203</v>
      </c>
    </row>
    <row r="8" spans="1:4" ht="12.75">
      <c r="A8" s="145"/>
      <c r="B8" s="145"/>
      <c r="C8" s="145"/>
      <c r="D8" s="183"/>
    </row>
    <row r="9" spans="1:4" ht="12.75">
      <c r="A9" s="145"/>
      <c r="B9" s="145"/>
      <c r="C9" s="145"/>
      <c r="D9" s="183"/>
    </row>
    <row r="10" spans="1:4" ht="12.75">
      <c r="A10" s="277" t="s">
        <v>154</v>
      </c>
      <c r="B10" s="277"/>
      <c r="C10" s="277"/>
      <c r="D10" s="277"/>
    </row>
    <row r="11" spans="1:4" ht="12.75">
      <c r="A11" s="184"/>
      <c r="B11" s="184"/>
      <c r="C11" s="184"/>
      <c r="D11" s="184"/>
    </row>
    <row r="12" spans="1:15" s="143" customFormat="1" ht="12.75">
      <c r="A12" s="273" t="s">
        <v>101</v>
      </c>
      <c r="B12" s="273"/>
      <c r="C12" s="274" t="s">
        <v>104</v>
      </c>
      <c r="D12" s="274"/>
      <c r="E12" s="274"/>
      <c r="F12" s="274"/>
      <c r="G12" s="274"/>
      <c r="H12" s="274"/>
      <c r="I12" s="146"/>
      <c r="J12" s="144"/>
      <c r="K12" s="144"/>
      <c r="L12" s="144"/>
      <c r="M12" s="144"/>
      <c r="N12" s="144"/>
      <c r="O12" s="144"/>
    </row>
    <row r="13" spans="1:15" s="143" customFormat="1" ht="12.75">
      <c r="A13" s="141" t="s">
        <v>102</v>
      </c>
      <c r="B13" s="141"/>
      <c r="C13" s="157">
        <v>90000031531</v>
      </c>
      <c r="D13" s="157"/>
      <c r="E13" s="157"/>
      <c r="F13" s="157"/>
      <c r="G13" s="157"/>
      <c r="H13" s="157"/>
      <c r="I13" s="146"/>
      <c r="J13" s="144"/>
      <c r="K13" s="144"/>
      <c r="L13" s="144"/>
      <c r="M13" s="144"/>
      <c r="N13" s="144"/>
      <c r="O13" s="144"/>
    </row>
    <row r="14" spans="1:15" s="143" customFormat="1" ht="12.75">
      <c r="A14" s="141" t="s">
        <v>105</v>
      </c>
      <c r="B14" s="141"/>
      <c r="C14" s="157" t="s">
        <v>106</v>
      </c>
      <c r="D14" s="157"/>
      <c r="E14" s="157"/>
      <c r="F14" s="157"/>
      <c r="G14" s="157"/>
      <c r="H14" s="157"/>
      <c r="I14" s="146"/>
      <c r="J14" s="144"/>
      <c r="K14" s="144"/>
      <c r="L14" s="144"/>
      <c r="M14" s="144"/>
      <c r="N14" s="144"/>
      <c r="O14" s="144"/>
    </row>
    <row r="15" spans="1:15" s="143" customFormat="1" ht="12.75">
      <c r="A15" s="273" t="s">
        <v>107</v>
      </c>
      <c r="B15" s="273"/>
      <c r="C15" s="274" t="s">
        <v>108</v>
      </c>
      <c r="D15" s="274"/>
      <c r="E15" s="274"/>
      <c r="F15" s="274"/>
      <c r="G15" s="274"/>
      <c r="H15" s="274"/>
      <c r="I15" s="146"/>
      <c r="J15" s="144"/>
      <c r="K15" s="144"/>
      <c r="L15" s="144"/>
      <c r="M15" s="144"/>
      <c r="N15" s="144"/>
      <c r="O15" s="144"/>
    </row>
    <row r="16" spans="1:15" s="143" customFormat="1" ht="12.75">
      <c r="A16" s="273" t="s">
        <v>109</v>
      </c>
      <c r="B16" s="273"/>
      <c r="C16" s="274" t="s">
        <v>110</v>
      </c>
      <c r="D16" s="274"/>
      <c r="E16" s="274"/>
      <c r="F16" s="274"/>
      <c r="G16" s="274"/>
      <c r="H16" s="274"/>
      <c r="I16" s="146"/>
      <c r="J16" s="144"/>
      <c r="K16" s="144"/>
      <c r="L16" s="144"/>
      <c r="M16" s="144"/>
      <c r="N16" s="144"/>
      <c r="O16" s="144"/>
    </row>
    <row r="17" spans="1:15" s="143" customFormat="1" ht="12.75">
      <c r="A17" s="141" t="s">
        <v>166</v>
      </c>
      <c r="B17" s="141"/>
      <c r="C17" s="157"/>
      <c r="D17" s="157"/>
      <c r="E17" s="157"/>
      <c r="F17" s="157"/>
      <c r="G17" s="157"/>
      <c r="H17" s="157"/>
      <c r="I17" s="146"/>
      <c r="J17" s="144"/>
      <c r="K17" s="144"/>
      <c r="L17" s="144"/>
      <c r="M17" s="144"/>
      <c r="N17" s="144"/>
      <c r="O17" s="144"/>
    </row>
    <row r="18" spans="1:15" s="143" customFormat="1" ht="12.75">
      <c r="A18" s="141" t="s">
        <v>111</v>
      </c>
      <c r="B18" s="141"/>
      <c r="C18" s="157"/>
      <c r="D18" s="141"/>
      <c r="E18" s="141"/>
      <c r="F18" s="141"/>
      <c r="G18" s="141"/>
      <c r="H18" s="141"/>
      <c r="I18" s="146"/>
      <c r="J18" s="144"/>
      <c r="K18" s="144"/>
      <c r="L18" s="144"/>
      <c r="M18" s="144"/>
      <c r="N18" s="144"/>
      <c r="O18" s="144"/>
    </row>
    <row r="19" spans="1:15" s="143" customFormat="1" ht="12.75">
      <c r="A19" s="141" t="s">
        <v>102</v>
      </c>
      <c r="B19" s="141"/>
      <c r="C19" s="157"/>
      <c r="D19" s="141"/>
      <c r="E19" s="141"/>
      <c r="F19" s="141"/>
      <c r="G19" s="141"/>
      <c r="H19" s="141"/>
      <c r="I19" s="146"/>
      <c r="J19" s="144"/>
      <c r="K19" s="144"/>
      <c r="L19" s="144"/>
      <c r="M19" s="144"/>
      <c r="N19" s="144"/>
      <c r="O19" s="144"/>
    </row>
    <row r="20" spans="1:15" s="143" customFormat="1" ht="12.75">
      <c r="A20" s="141" t="s">
        <v>103</v>
      </c>
      <c r="B20" s="141"/>
      <c r="C20" s="157"/>
      <c r="D20" s="141"/>
      <c r="E20" s="141"/>
      <c r="F20" s="141"/>
      <c r="G20" s="141"/>
      <c r="H20" s="141"/>
      <c r="I20" s="146"/>
      <c r="J20" s="144"/>
      <c r="K20" s="144"/>
      <c r="L20" s="144"/>
      <c r="M20" s="144"/>
      <c r="N20" s="144"/>
      <c r="O20" s="144"/>
    </row>
    <row r="21" spans="1:4" ht="38.25">
      <c r="A21" s="185" t="s">
        <v>155</v>
      </c>
      <c r="B21" s="278" t="s">
        <v>156</v>
      </c>
      <c r="C21" s="278"/>
      <c r="D21" s="186" t="s">
        <v>157</v>
      </c>
    </row>
    <row r="22" spans="1:4" ht="12.75">
      <c r="A22" s="187">
        <v>1</v>
      </c>
      <c r="B22" s="279" t="s">
        <v>158</v>
      </c>
      <c r="C22" s="279"/>
      <c r="D22" s="188">
        <f>kpvd!E33</f>
        <v>0</v>
      </c>
    </row>
    <row r="23" spans="1:4" ht="12.75">
      <c r="A23" s="195"/>
      <c r="B23" s="280" t="s">
        <v>159</v>
      </c>
      <c r="C23" s="281"/>
      <c r="D23" s="188">
        <f>D22</f>
        <v>0</v>
      </c>
    </row>
    <row r="24" spans="1:4" ht="12.75">
      <c r="A24" s="282" t="s">
        <v>160</v>
      </c>
      <c r="B24" s="283"/>
      <c r="C24" s="196">
        <v>0.21</v>
      </c>
      <c r="D24" s="189">
        <f>D23*0.021</f>
        <v>0</v>
      </c>
    </row>
    <row r="25" spans="1:4" ht="12.75">
      <c r="A25" s="284" t="s">
        <v>161</v>
      </c>
      <c r="B25" s="285"/>
      <c r="C25" s="286"/>
      <c r="D25" s="188">
        <f>D23+D24</f>
        <v>0</v>
      </c>
    </row>
    <row r="26" spans="1:4" ht="12.75">
      <c r="A26" s="190"/>
      <c r="B26" s="190"/>
      <c r="C26" s="190"/>
      <c r="D26" s="191"/>
    </row>
    <row r="27" spans="1:4" ht="12.75">
      <c r="A27" s="190"/>
      <c r="B27" s="190"/>
      <c r="C27" s="190"/>
      <c r="D27" s="191"/>
    </row>
    <row r="28" spans="1:4" ht="12.75">
      <c r="A28" s="192"/>
      <c r="B28" s="193"/>
      <c r="C28" s="194"/>
      <c r="D28" s="184"/>
    </row>
    <row r="29" spans="1:4" ht="12.75">
      <c r="A29" s="158" t="s">
        <v>114</v>
      </c>
      <c r="B29" s="143"/>
      <c r="C29" s="159"/>
      <c r="D29" s="160"/>
    </row>
    <row r="30" spans="1:4" ht="12.75">
      <c r="A30" s="153"/>
      <c r="B30" s="275" t="s">
        <v>115</v>
      </c>
      <c r="C30" s="275"/>
      <c r="D30" s="275"/>
    </row>
    <row r="31" spans="1:4" ht="12.75">
      <c r="A31" s="162" t="s">
        <v>164</v>
      </c>
      <c r="B31" s="153"/>
      <c r="C31" s="153"/>
      <c r="D31" s="163"/>
    </row>
    <row r="32" spans="1:4" ht="15.75">
      <c r="A32" s="165" t="s">
        <v>165</v>
      </c>
      <c r="B32" s="166"/>
      <c r="C32" s="164"/>
      <c r="D32" s="164"/>
    </row>
  </sheetData>
  <sheetProtection/>
  <mergeCells count="14">
    <mergeCell ref="A24:B24"/>
    <mergeCell ref="A25:C25"/>
    <mergeCell ref="A12:B12"/>
    <mergeCell ref="C12:H12"/>
    <mergeCell ref="A15:B15"/>
    <mergeCell ref="C15:H15"/>
    <mergeCell ref="A16:B16"/>
    <mergeCell ref="C16:H16"/>
    <mergeCell ref="B30:D30"/>
    <mergeCell ref="D3:F3"/>
    <mergeCell ref="A10:D10"/>
    <mergeCell ref="B21:C21"/>
    <mergeCell ref="B22:C22"/>
    <mergeCell ref="B23:C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I44" sqref="A43:I44"/>
    </sheetView>
  </sheetViews>
  <sheetFormatPr defaultColWidth="9.140625" defaultRowHeight="12.75"/>
  <cols>
    <col min="1" max="1" width="5.140625" style="143" customWidth="1"/>
    <col min="2" max="2" width="9.00390625" style="143" customWidth="1"/>
    <col min="3" max="3" width="28.57421875" style="143" customWidth="1"/>
    <col min="4" max="4" width="7.421875" style="143" customWidth="1"/>
    <col min="5" max="5" width="15.7109375" style="143" customWidth="1"/>
    <col min="6" max="7" width="9.140625" style="143" customWidth="1"/>
    <col min="8" max="8" width="9.00390625" style="143" bestFit="1" customWidth="1"/>
    <col min="9" max="9" width="10.28125" style="143" customWidth="1"/>
    <col min="10" max="13" width="9.140625" style="143" customWidth="1"/>
    <col min="14" max="14" width="9.7109375" style="143" bestFit="1" customWidth="1"/>
    <col min="15" max="16384" width="9.140625" style="143" customWidth="1"/>
  </cols>
  <sheetData>
    <row r="1" spans="1:15" ht="12.75">
      <c r="A1" s="289" t="s">
        <v>112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</row>
    <row r="2" spans="1:15" ht="17.25" customHeight="1">
      <c r="A2" s="289" t="s">
        <v>113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1:15" ht="12.75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</row>
    <row r="4" spans="1:15" ht="12.75">
      <c r="A4" s="147"/>
      <c r="B4" s="147"/>
      <c r="C4" s="147"/>
      <c r="D4" s="147"/>
      <c r="E4" s="147"/>
      <c r="F4" s="147"/>
      <c r="G4" s="147"/>
      <c r="H4" s="145"/>
      <c r="I4" s="146"/>
      <c r="J4" s="144"/>
      <c r="K4" s="144"/>
      <c r="L4" s="144"/>
      <c r="M4" s="144"/>
      <c r="N4" s="144"/>
      <c r="O4" s="144"/>
    </row>
    <row r="5" spans="1:15" ht="12.75">
      <c r="A5" s="273" t="s">
        <v>101</v>
      </c>
      <c r="B5" s="273"/>
      <c r="C5" s="274" t="s">
        <v>104</v>
      </c>
      <c r="D5" s="274"/>
      <c r="E5" s="274"/>
      <c r="F5" s="274"/>
      <c r="G5" s="274"/>
      <c r="H5" s="274"/>
      <c r="I5" s="146"/>
      <c r="J5" s="144"/>
      <c r="K5" s="144"/>
      <c r="L5" s="144"/>
      <c r="M5" s="144"/>
      <c r="N5" s="144"/>
      <c r="O5" s="144"/>
    </row>
    <row r="6" spans="1:15" ht="12.75">
      <c r="A6" s="141" t="s">
        <v>102</v>
      </c>
      <c r="B6" s="141"/>
      <c r="C6" s="157">
        <v>90000031531</v>
      </c>
      <c r="D6" s="157"/>
      <c r="E6" s="157"/>
      <c r="F6" s="157"/>
      <c r="G6" s="157"/>
      <c r="H6" s="157"/>
      <c r="I6" s="146"/>
      <c r="J6" s="144"/>
      <c r="K6" s="144"/>
      <c r="L6" s="144"/>
      <c r="M6" s="144"/>
      <c r="N6" s="144"/>
      <c r="O6" s="144"/>
    </row>
    <row r="7" spans="1:15" ht="12.75">
      <c r="A7" s="141" t="s">
        <v>105</v>
      </c>
      <c r="B7" s="141"/>
      <c r="C7" s="157" t="s">
        <v>106</v>
      </c>
      <c r="D7" s="157"/>
      <c r="E7" s="157"/>
      <c r="F7" s="157"/>
      <c r="G7" s="157"/>
      <c r="H7" s="157"/>
      <c r="I7" s="146"/>
      <c r="J7" s="144"/>
      <c r="K7" s="144"/>
      <c r="L7" s="144"/>
      <c r="M7" s="144"/>
      <c r="N7" s="144"/>
      <c r="O7" s="144"/>
    </row>
    <row r="8" spans="1:15" ht="12.75">
      <c r="A8" s="273" t="s">
        <v>107</v>
      </c>
      <c r="B8" s="273"/>
      <c r="C8" s="274" t="s">
        <v>108</v>
      </c>
      <c r="D8" s="274"/>
      <c r="E8" s="274"/>
      <c r="F8" s="274"/>
      <c r="G8" s="274"/>
      <c r="H8" s="274"/>
      <c r="I8" s="146"/>
      <c r="J8" s="144"/>
      <c r="K8" s="144"/>
      <c r="L8" s="144"/>
      <c r="M8" s="144"/>
      <c r="N8" s="144"/>
      <c r="O8" s="144"/>
    </row>
    <row r="9" spans="1:15" ht="12.75">
      <c r="A9" s="273" t="s">
        <v>109</v>
      </c>
      <c r="B9" s="273"/>
      <c r="C9" s="274" t="s">
        <v>110</v>
      </c>
      <c r="D9" s="274"/>
      <c r="E9" s="274"/>
      <c r="F9" s="274"/>
      <c r="G9" s="274"/>
      <c r="H9" s="274"/>
      <c r="I9" s="146"/>
      <c r="J9" s="144"/>
      <c r="K9" s="144"/>
      <c r="L9" s="144"/>
      <c r="M9" s="144"/>
      <c r="N9" s="144"/>
      <c r="O9" s="144"/>
    </row>
    <row r="10" spans="1:15" ht="12.75">
      <c r="A10" s="141" t="s">
        <v>166</v>
      </c>
      <c r="B10" s="141"/>
      <c r="C10" s="157"/>
      <c r="D10" s="157"/>
      <c r="E10" s="157"/>
      <c r="F10" s="157"/>
      <c r="G10" s="157"/>
      <c r="H10" s="157"/>
      <c r="I10" s="146"/>
      <c r="J10" s="144"/>
      <c r="K10" s="144"/>
      <c r="L10" s="144"/>
      <c r="M10" s="144"/>
      <c r="N10" s="144"/>
      <c r="O10" s="144"/>
    </row>
    <row r="11" spans="1:15" ht="12.75">
      <c r="A11" s="141" t="s">
        <v>111</v>
      </c>
      <c r="B11" s="141"/>
      <c r="C11" s="157"/>
      <c r="D11" s="141"/>
      <c r="E11" s="141"/>
      <c r="F11" s="141"/>
      <c r="G11" s="141"/>
      <c r="H11" s="141"/>
      <c r="I11" s="146"/>
      <c r="J11" s="144"/>
      <c r="K11" s="144"/>
      <c r="L11" s="144"/>
      <c r="M11" s="144"/>
      <c r="N11" s="144"/>
      <c r="O11" s="144"/>
    </row>
    <row r="12" spans="1:15" ht="12.75">
      <c r="A12" s="141" t="s">
        <v>102</v>
      </c>
      <c r="B12" s="141"/>
      <c r="C12" s="157"/>
      <c r="D12" s="141"/>
      <c r="E12" s="141"/>
      <c r="F12" s="141"/>
      <c r="G12" s="141"/>
      <c r="H12" s="141"/>
      <c r="I12" s="146"/>
      <c r="J12" s="144"/>
      <c r="K12" s="144"/>
      <c r="L12" s="144"/>
      <c r="M12" s="144"/>
      <c r="N12" s="144"/>
      <c r="O12" s="144"/>
    </row>
    <row r="13" spans="1:15" ht="12.75">
      <c r="A13" s="141" t="s">
        <v>103</v>
      </c>
      <c r="B13" s="141"/>
      <c r="C13" s="157"/>
      <c r="D13" s="141"/>
      <c r="E13" s="141"/>
      <c r="F13" s="141"/>
      <c r="G13" s="141"/>
      <c r="H13" s="141"/>
      <c r="I13" s="146"/>
      <c r="J13" s="144"/>
      <c r="K13" s="144"/>
      <c r="L13" s="144"/>
      <c r="M13" s="144"/>
      <c r="N13" s="144"/>
      <c r="O13" s="144"/>
    </row>
    <row r="14" spans="1:15" ht="12.75">
      <c r="A14" s="141"/>
      <c r="B14" s="141"/>
      <c r="C14" s="157"/>
      <c r="D14" s="141"/>
      <c r="E14" s="141"/>
      <c r="F14" s="141"/>
      <c r="G14" s="141"/>
      <c r="H14" s="141"/>
      <c r="I14" s="146"/>
      <c r="J14" s="144"/>
      <c r="K14" s="144"/>
      <c r="L14" s="144"/>
      <c r="M14" s="144"/>
      <c r="N14" s="144"/>
      <c r="O14" s="144"/>
    </row>
    <row r="15" spans="1:15" ht="15">
      <c r="A15" s="291" t="s">
        <v>167</v>
      </c>
      <c r="B15" s="291"/>
      <c r="C15" s="291"/>
      <c r="D15" s="291"/>
      <c r="E15" s="291"/>
      <c r="F15" s="291"/>
      <c r="G15" s="292">
        <f>E33</f>
        <v>0</v>
      </c>
      <c r="H15" s="292"/>
      <c r="I15" s="292"/>
      <c r="J15" s="144"/>
      <c r="K15" s="144"/>
      <c r="L15" s="144"/>
      <c r="M15" s="144"/>
      <c r="N15" s="144"/>
      <c r="O15" s="144"/>
    </row>
    <row r="16" spans="1:15" ht="15">
      <c r="A16" s="291" t="s">
        <v>168</v>
      </c>
      <c r="B16" s="291"/>
      <c r="C16" s="291"/>
      <c r="D16" s="291"/>
      <c r="E16" s="291"/>
      <c r="F16" s="291"/>
      <c r="G16" s="292">
        <f>I29</f>
        <v>0</v>
      </c>
      <c r="H16" s="292"/>
      <c r="I16" s="292"/>
      <c r="J16" s="144"/>
      <c r="K16" s="144"/>
      <c r="L16" s="144"/>
      <c r="M16" s="144"/>
      <c r="N16" s="144"/>
      <c r="O16" s="144"/>
    </row>
    <row r="17" spans="1:15" ht="15">
      <c r="A17" s="291" t="s">
        <v>169</v>
      </c>
      <c r="B17" s="291"/>
      <c r="C17" s="291"/>
      <c r="D17" s="291"/>
      <c r="E17" s="291"/>
      <c r="F17" s="202">
        <v>2019</v>
      </c>
      <c r="G17" s="203" t="s">
        <v>170</v>
      </c>
      <c r="H17" s="306"/>
      <c r="I17" s="307"/>
      <c r="J17" s="144"/>
      <c r="K17" s="144"/>
      <c r="L17" s="144"/>
      <c r="M17" s="144"/>
      <c r="N17" s="144"/>
      <c r="O17" s="144"/>
    </row>
    <row r="18" spans="1:15" ht="15.75" thickBot="1">
      <c r="A18" s="201"/>
      <c r="B18" s="201"/>
      <c r="C18" s="201"/>
      <c r="D18" s="201"/>
      <c r="E18" s="201"/>
      <c r="F18" s="204"/>
      <c r="G18" s="204"/>
      <c r="H18" s="204"/>
      <c r="I18" s="204"/>
      <c r="J18" s="144"/>
      <c r="K18" s="144"/>
      <c r="L18" s="144"/>
      <c r="M18" s="144"/>
      <c r="N18" s="144"/>
      <c r="O18" s="144"/>
    </row>
    <row r="19" spans="1:15" ht="12.75">
      <c r="A19" s="308" t="s">
        <v>1</v>
      </c>
      <c r="B19" s="310" t="s">
        <v>93</v>
      </c>
      <c r="C19" s="312" t="s">
        <v>94</v>
      </c>
      <c r="D19" s="313"/>
      <c r="E19" s="318" t="s">
        <v>171</v>
      </c>
      <c r="F19" s="320" t="s">
        <v>172</v>
      </c>
      <c r="G19" s="321"/>
      <c r="H19" s="321"/>
      <c r="I19" s="322"/>
      <c r="J19" s="144"/>
      <c r="K19" s="144"/>
      <c r="L19" s="144"/>
      <c r="M19" s="144"/>
      <c r="N19" s="144"/>
      <c r="O19" s="144"/>
    </row>
    <row r="20" spans="1:15" ht="12.75">
      <c r="A20" s="309"/>
      <c r="B20" s="311"/>
      <c r="C20" s="314"/>
      <c r="D20" s="315"/>
      <c r="E20" s="319"/>
      <c r="F20" s="205" t="s">
        <v>173</v>
      </c>
      <c r="G20" s="206" t="s">
        <v>174</v>
      </c>
      <c r="H20" s="206" t="s">
        <v>175</v>
      </c>
      <c r="I20" s="207" t="s">
        <v>176</v>
      </c>
      <c r="J20" s="144"/>
      <c r="K20" s="144"/>
      <c r="L20" s="144"/>
      <c r="M20" s="144"/>
      <c r="N20" s="144"/>
      <c r="O20" s="144"/>
    </row>
    <row r="21" spans="1:15" ht="12.75">
      <c r="A21" s="309"/>
      <c r="B21" s="311"/>
      <c r="C21" s="316"/>
      <c r="D21" s="317"/>
      <c r="E21" s="208" t="s">
        <v>177</v>
      </c>
      <c r="F21" s="205" t="s">
        <v>177</v>
      </c>
      <c r="G21" s="206" t="s">
        <v>177</v>
      </c>
      <c r="H21" s="206" t="s">
        <v>177</v>
      </c>
      <c r="I21" s="207" t="s">
        <v>178</v>
      </c>
      <c r="J21" s="144"/>
      <c r="K21" s="144"/>
      <c r="L21" s="144"/>
      <c r="M21" s="144"/>
      <c r="N21" s="144"/>
      <c r="O21" s="144"/>
    </row>
    <row r="22" spans="1:15" ht="13.5" thickBot="1">
      <c r="A22" s="209">
        <v>1</v>
      </c>
      <c r="B22" s="210">
        <v>2</v>
      </c>
      <c r="C22" s="323">
        <v>3</v>
      </c>
      <c r="D22" s="324"/>
      <c r="E22" s="211">
        <v>4</v>
      </c>
      <c r="F22" s="212">
        <v>5</v>
      </c>
      <c r="G22" s="210">
        <v>6</v>
      </c>
      <c r="H22" s="210">
        <v>7</v>
      </c>
      <c r="I22" s="213">
        <v>8</v>
      </c>
      <c r="J22" s="144"/>
      <c r="K22" s="144"/>
      <c r="L22" s="144"/>
      <c r="M22" s="144"/>
      <c r="N22" s="144"/>
      <c r="O22" s="144"/>
    </row>
    <row r="23" spans="1:15" ht="12.75">
      <c r="A23" s="214"/>
      <c r="B23" s="215"/>
      <c r="C23" s="325"/>
      <c r="D23" s="325"/>
      <c r="E23" s="216"/>
      <c r="F23" s="217"/>
      <c r="G23" s="218"/>
      <c r="H23" s="218"/>
      <c r="I23" s="219"/>
      <c r="J23" s="144"/>
      <c r="K23" s="144"/>
      <c r="L23" s="144"/>
      <c r="M23" s="144"/>
      <c r="N23" s="144"/>
      <c r="O23" s="144"/>
    </row>
    <row r="24" spans="1:15" ht="12.75">
      <c r="A24" s="220">
        <v>1</v>
      </c>
      <c r="B24" s="221" t="s">
        <v>25</v>
      </c>
      <c r="C24" s="326" t="s">
        <v>3</v>
      </c>
      <c r="D24" s="327"/>
      <c r="E24" s="222">
        <f>dem!O49</f>
        <v>0</v>
      </c>
      <c r="F24" s="223">
        <f>dem!L48</f>
        <v>0</v>
      </c>
      <c r="G24" s="224">
        <f>dem!M48</f>
        <v>0</v>
      </c>
      <c r="H24" s="224">
        <f>dem!N16</f>
        <v>0</v>
      </c>
      <c r="I24" s="225">
        <f>dem!K48</f>
        <v>0</v>
      </c>
      <c r="J24" s="144"/>
      <c r="K24" s="144"/>
      <c r="L24" s="144"/>
      <c r="M24" s="144"/>
      <c r="N24" s="144"/>
      <c r="O24" s="144"/>
    </row>
    <row r="25" spans="1:15" ht="12.75">
      <c r="A25" s="226">
        <v>2</v>
      </c>
      <c r="B25" s="221" t="s">
        <v>27</v>
      </c>
      <c r="C25" s="328" t="s">
        <v>65</v>
      </c>
      <c r="D25" s="329"/>
      <c r="E25" s="222">
        <f>būvd!O58</f>
        <v>0</v>
      </c>
      <c r="F25" s="227">
        <f>būvd!L57</f>
        <v>0</v>
      </c>
      <c r="G25" s="228">
        <f>būvd!M57</f>
        <v>0</v>
      </c>
      <c r="H25" s="228">
        <f>būvd!N57</f>
        <v>0</v>
      </c>
      <c r="I25" s="229">
        <f>būvd!K57</f>
        <v>0</v>
      </c>
      <c r="J25" s="144"/>
      <c r="K25" s="144"/>
      <c r="L25" s="144"/>
      <c r="M25" s="144"/>
      <c r="N25" s="144"/>
      <c r="O25" s="144"/>
    </row>
    <row r="26" spans="1:15" ht="12.75">
      <c r="A26" s="226">
        <v>3</v>
      </c>
      <c r="B26" s="221" t="s">
        <v>28</v>
      </c>
      <c r="C26" s="328" t="s">
        <v>179</v>
      </c>
      <c r="D26" s="329"/>
      <c r="E26" s="222">
        <f>kan!O29</f>
        <v>0</v>
      </c>
      <c r="F26" s="227">
        <f>kan!L28</f>
        <v>0</v>
      </c>
      <c r="G26" s="228">
        <f>kan!M28</f>
        <v>0</v>
      </c>
      <c r="H26" s="228">
        <f>kan!N28</f>
        <v>0</v>
      </c>
      <c r="I26" s="229">
        <f>kan!K28</f>
        <v>0</v>
      </c>
      <c r="J26" s="144"/>
      <c r="K26" s="144"/>
      <c r="L26" s="144"/>
      <c r="M26" s="144"/>
      <c r="N26" s="144"/>
      <c r="O26" s="144"/>
    </row>
    <row r="27" spans="1:15" ht="12.75">
      <c r="A27" s="226">
        <v>4</v>
      </c>
      <c r="B27" s="221" t="s">
        <v>29</v>
      </c>
      <c r="C27" s="334" t="s">
        <v>85</v>
      </c>
      <c r="D27" s="335"/>
      <c r="E27" s="222">
        <f>elek!O91</f>
        <v>0</v>
      </c>
      <c r="F27" s="227">
        <f>elek!L90</f>
        <v>0</v>
      </c>
      <c r="G27" s="228">
        <f>elek!M90</f>
        <v>0</v>
      </c>
      <c r="H27" s="228">
        <f>elek!N90</f>
        <v>0</v>
      </c>
      <c r="I27" s="229">
        <f>elek!K90</f>
        <v>0</v>
      </c>
      <c r="J27" s="144"/>
      <c r="K27" s="144"/>
      <c r="L27" s="144"/>
      <c r="M27" s="144"/>
      <c r="N27" s="144"/>
      <c r="O27" s="144"/>
    </row>
    <row r="28" spans="1:15" ht="13.5" thickBot="1">
      <c r="A28" s="230"/>
      <c r="B28" s="231"/>
      <c r="C28" s="330"/>
      <c r="D28" s="331"/>
      <c r="E28" s="232"/>
      <c r="F28" s="233"/>
      <c r="G28" s="234"/>
      <c r="H28" s="234"/>
      <c r="I28" s="235"/>
      <c r="J28" s="144"/>
      <c r="K28" s="144"/>
      <c r="L28" s="144"/>
      <c r="M28" s="144"/>
      <c r="N28" s="144"/>
      <c r="O28" s="144"/>
    </row>
    <row r="29" spans="1:15" ht="16.5" thickBot="1">
      <c r="A29" s="236"/>
      <c r="B29" s="237"/>
      <c r="C29" s="332" t="s">
        <v>95</v>
      </c>
      <c r="D29" s="333"/>
      <c r="E29" s="238">
        <f>SUM(E24:E28)</f>
        <v>0</v>
      </c>
      <c r="F29" s="239">
        <f>SUM(F24:F28)</f>
        <v>0</v>
      </c>
      <c r="G29" s="240">
        <f>SUM(G24:G28)</f>
        <v>0</v>
      </c>
      <c r="H29" s="240">
        <f>SUM(H24:H28)</f>
        <v>0</v>
      </c>
      <c r="I29" s="241">
        <f>SUM(I24:I28)</f>
        <v>0</v>
      </c>
      <c r="J29" s="144"/>
      <c r="K29" s="144"/>
      <c r="L29" s="144"/>
      <c r="M29" s="144"/>
      <c r="N29" s="144"/>
      <c r="O29" s="144"/>
    </row>
    <row r="30" spans="1:15" ht="15.75">
      <c r="A30" s="293" t="s">
        <v>96</v>
      </c>
      <c r="B30" s="294"/>
      <c r="C30" s="295"/>
      <c r="D30" s="242">
        <v>0</v>
      </c>
      <c r="E30" s="243">
        <f>E29*D30</f>
        <v>0</v>
      </c>
      <c r="F30" s="244"/>
      <c r="G30" s="244"/>
      <c r="H30" s="244"/>
      <c r="I30" s="244"/>
      <c r="J30" s="144"/>
      <c r="K30" s="144"/>
      <c r="L30" s="144"/>
      <c r="M30" s="144"/>
      <c r="N30" s="144"/>
      <c r="O30" s="144"/>
    </row>
    <row r="31" spans="1:15" ht="15.75">
      <c r="A31" s="300" t="s">
        <v>97</v>
      </c>
      <c r="B31" s="301"/>
      <c r="C31" s="302"/>
      <c r="D31" s="245">
        <v>0</v>
      </c>
      <c r="E31" s="246">
        <f>E29*D31</f>
        <v>0</v>
      </c>
      <c r="F31" s="244"/>
      <c r="G31" s="244"/>
      <c r="H31" s="244"/>
      <c r="I31" s="244"/>
      <c r="J31" s="144"/>
      <c r="K31" s="144"/>
      <c r="L31" s="144"/>
      <c r="M31" s="144"/>
      <c r="N31" s="144"/>
      <c r="O31" s="144"/>
    </row>
    <row r="32" spans="1:15" ht="15.75">
      <c r="A32" s="303" t="s">
        <v>98</v>
      </c>
      <c r="B32" s="304"/>
      <c r="C32" s="305"/>
      <c r="D32" s="245">
        <v>0.2409</v>
      </c>
      <c r="E32" s="246">
        <f>F29/100*24.09</f>
        <v>0</v>
      </c>
      <c r="F32" s="244"/>
      <c r="G32" s="244"/>
      <c r="H32" s="244"/>
      <c r="I32" s="244"/>
      <c r="J32" s="144"/>
      <c r="K32" s="144"/>
      <c r="L32" s="144"/>
      <c r="M32" s="144"/>
      <c r="N32" s="144"/>
      <c r="O32" s="144"/>
    </row>
    <row r="33" spans="1:15" ht="16.5" thickBot="1">
      <c r="A33" s="298" t="s">
        <v>99</v>
      </c>
      <c r="B33" s="299"/>
      <c r="C33" s="299"/>
      <c r="D33" s="299"/>
      <c r="E33" s="247">
        <f>SUM(E29:E32)</f>
        <v>0</v>
      </c>
      <c r="F33" s="244"/>
      <c r="G33" s="244"/>
      <c r="H33" s="248"/>
      <c r="I33" s="248"/>
      <c r="J33" s="144"/>
      <c r="K33" s="144"/>
      <c r="L33" s="144"/>
      <c r="M33" s="144"/>
      <c r="N33" s="144"/>
      <c r="O33" s="144"/>
    </row>
    <row r="34" spans="1:15" ht="12.75">
      <c r="A34" s="141"/>
      <c r="B34" s="141"/>
      <c r="C34" s="157"/>
      <c r="D34" s="141"/>
      <c r="E34" s="141"/>
      <c r="F34" s="141"/>
      <c r="G34" s="141"/>
      <c r="H34" s="141"/>
      <c r="I34" s="146"/>
      <c r="J34" s="144"/>
      <c r="K34" s="144"/>
      <c r="L34" s="144"/>
      <c r="M34" s="144"/>
      <c r="N34" s="144"/>
      <c r="O34" s="144"/>
    </row>
    <row r="35" spans="1:15" ht="12.75">
      <c r="A35" s="141"/>
      <c r="B35" s="141"/>
      <c r="C35" s="157"/>
      <c r="D35" s="141"/>
      <c r="E35" s="141"/>
      <c r="F35" s="141"/>
      <c r="G35" s="141"/>
      <c r="H35" s="141"/>
      <c r="I35" s="146"/>
      <c r="J35" s="144"/>
      <c r="K35" s="144"/>
      <c r="L35" s="144"/>
      <c r="M35" s="144"/>
      <c r="N35" s="144"/>
      <c r="O35" s="144"/>
    </row>
    <row r="36" spans="1:15" ht="12.75">
      <c r="A36" s="141"/>
      <c r="B36" s="141"/>
      <c r="C36" s="157"/>
      <c r="D36" s="141"/>
      <c r="E36" s="141"/>
      <c r="F36" s="141"/>
      <c r="G36" s="141"/>
      <c r="H36" s="141"/>
      <c r="I36" s="146"/>
      <c r="J36" s="144"/>
      <c r="K36" s="144"/>
      <c r="L36" s="144"/>
      <c r="M36" s="144"/>
      <c r="N36" s="144"/>
      <c r="O36" s="144"/>
    </row>
    <row r="37" spans="1:15" ht="12.75">
      <c r="A37" s="141"/>
      <c r="B37" s="141"/>
      <c r="C37" s="157"/>
      <c r="D37" s="141"/>
      <c r="E37" s="141"/>
      <c r="F37" s="141"/>
      <c r="G37" s="141"/>
      <c r="H37" s="141"/>
      <c r="I37" s="146"/>
      <c r="J37" s="144"/>
      <c r="K37" s="144"/>
      <c r="L37" s="144"/>
      <c r="M37" s="144"/>
      <c r="N37" s="144"/>
      <c r="O37" s="144"/>
    </row>
    <row r="38" spans="1:15" ht="11.25" customHeight="1">
      <c r="A38" s="141"/>
      <c r="B38" s="141"/>
      <c r="C38" s="155"/>
      <c r="D38" s="156"/>
      <c r="E38" s="156"/>
      <c r="F38" s="156"/>
      <c r="G38" s="156"/>
      <c r="H38" s="156"/>
      <c r="I38" s="146"/>
      <c r="J38" s="144"/>
      <c r="K38" s="144"/>
      <c r="L38" s="144"/>
      <c r="M38" s="144"/>
      <c r="N38" s="144"/>
      <c r="O38" s="144"/>
    </row>
    <row r="39" spans="1:15" ht="12.75">
      <c r="A39" s="141"/>
      <c r="B39" s="141"/>
      <c r="C39" s="142"/>
      <c r="D39" s="141"/>
      <c r="E39" s="141"/>
      <c r="F39" s="141"/>
      <c r="G39" s="141"/>
      <c r="H39" s="141"/>
      <c r="I39" s="146"/>
      <c r="J39" s="144"/>
      <c r="K39" s="144"/>
      <c r="L39" s="144"/>
      <c r="M39" s="144"/>
      <c r="N39" s="144"/>
      <c r="O39" s="144"/>
    </row>
    <row r="40" spans="1:15" ht="12.75">
      <c r="A40" s="287"/>
      <c r="B40" s="287"/>
      <c r="C40" s="287"/>
      <c r="D40" s="287"/>
      <c r="E40" s="287"/>
      <c r="F40" s="287"/>
      <c r="G40" s="287"/>
      <c r="H40" s="146"/>
      <c r="I40" s="146"/>
      <c r="J40" s="144"/>
      <c r="K40" s="144"/>
      <c r="L40" s="144"/>
      <c r="M40" s="144"/>
      <c r="N40" s="144"/>
      <c r="O40" s="144"/>
    </row>
    <row r="41" spans="1:15" ht="12.75">
      <c r="A41" s="287"/>
      <c r="B41" s="287"/>
      <c r="C41" s="287"/>
      <c r="D41" s="287"/>
      <c r="E41" s="287"/>
      <c r="F41" s="287"/>
      <c r="G41" s="287"/>
      <c r="H41" s="287"/>
      <c r="I41" s="287"/>
      <c r="J41" s="144"/>
      <c r="K41" s="144"/>
      <c r="L41" s="144"/>
      <c r="M41" s="144"/>
      <c r="N41" s="144"/>
      <c r="O41" s="144"/>
    </row>
    <row r="42" spans="1:15" ht="12.75">
      <c r="A42" s="290"/>
      <c r="B42" s="290"/>
      <c r="C42" s="290"/>
      <c r="D42" s="290"/>
      <c r="E42" s="290"/>
      <c r="F42" s="290"/>
      <c r="G42" s="290"/>
      <c r="H42" s="146"/>
      <c r="I42" s="146"/>
      <c r="J42" s="144"/>
      <c r="K42" s="144"/>
      <c r="L42" s="144"/>
      <c r="M42" s="144"/>
      <c r="N42" s="144"/>
      <c r="O42" s="144"/>
    </row>
    <row r="43" spans="1:15" ht="12.75">
      <c r="A43" s="287"/>
      <c r="B43" s="287"/>
      <c r="C43" s="287"/>
      <c r="D43" s="287"/>
      <c r="E43" s="287"/>
      <c r="F43" s="287"/>
      <c r="G43" s="287"/>
      <c r="H43" s="287"/>
      <c r="I43" s="287"/>
      <c r="J43" s="144"/>
      <c r="K43" s="144"/>
      <c r="L43" s="144"/>
      <c r="M43" s="144"/>
      <c r="N43" s="144"/>
      <c r="O43" s="144"/>
    </row>
    <row r="44" spans="1:9" ht="12.75">
      <c r="A44" s="148"/>
      <c r="B44" s="148"/>
      <c r="C44" s="149"/>
      <c r="D44" s="149"/>
      <c r="E44" s="149"/>
      <c r="F44" s="149"/>
      <c r="G44" s="149"/>
      <c r="H44" s="149"/>
      <c r="I44" s="146"/>
    </row>
    <row r="45" spans="1:15" ht="12.75">
      <c r="A45" s="288"/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</row>
    <row r="46" spans="1:10" ht="15" customHeight="1">
      <c r="A46" s="152"/>
      <c r="B46" s="152"/>
      <c r="C46" s="152"/>
      <c r="D46" s="151"/>
      <c r="E46" s="150"/>
      <c r="F46" s="152"/>
      <c r="G46" s="152"/>
      <c r="H46" s="152"/>
      <c r="I46" s="152"/>
      <c r="J46" s="152"/>
    </row>
    <row r="47" spans="1:10" ht="15.75" customHeight="1">
      <c r="A47" s="150"/>
      <c r="B47" s="296"/>
      <c r="C47" s="296"/>
      <c r="D47" s="150"/>
      <c r="E47" s="152"/>
      <c r="F47" s="152"/>
      <c r="G47" s="152"/>
      <c r="H47" s="297"/>
      <c r="I47" s="297"/>
      <c r="J47" s="297"/>
    </row>
    <row r="48" spans="1:10" ht="15.75">
      <c r="A48" s="158" t="s">
        <v>114</v>
      </c>
      <c r="C48" s="159"/>
      <c r="D48" s="160"/>
      <c r="E48" s="161"/>
      <c r="F48" s="152"/>
      <c r="G48" s="152"/>
      <c r="H48" s="152"/>
      <c r="I48" s="152"/>
      <c r="J48" s="152"/>
    </row>
    <row r="49" spans="1:10" ht="12.75">
      <c r="A49" s="153"/>
      <c r="B49" s="275" t="s">
        <v>115</v>
      </c>
      <c r="C49" s="275"/>
      <c r="D49" s="275"/>
      <c r="E49" s="158"/>
      <c r="F49" s="152"/>
      <c r="G49" s="152"/>
      <c r="H49" s="152"/>
      <c r="I49" s="152"/>
      <c r="J49" s="152"/>
    </row>
    <row r="50" spans="1:10" ht="15.75">
      <c r="A50" s="162" t="s">
        <v>164</v>
      </c>
      <c r="B50" s="153"/>
      <c r="C50" s="153"/>
      <c r="D50" s="163"/>
      <c r="E50" s="164"/>
      <c r="F50" s="152"/>
      <c r="G50" s="152"/>
      <c r="H50" s="152"/>
      <c r="I50" s="152"/>
      <c r="J50" s="152"/>
    </row>
    <row r="51" spans="1:10" ht="16.5" customHeight="1">
      <c r="A51" s="165" t="s">
        <v>165</v>
      </c>
      <c r="B51" s="166"/>
      <c r="C51" s="164"/>
      <c r="D51" s="164"/>
      <c r="E51" s="164"/>
      <c r="F51" s="152"/>
      <c r="G51" s="152"/>
      <c r="H51" s="152"/>
      <c r="I51" s="152"/>
      <c r="J51" s="152"/>
    </row>
  </sheetData>
  <sheetProtection/>
  <mergeCells count="40">
    <mergeCell ref="C28:D28"/>
    <mergeCell ref="C29:D29"/>
    <mergeCell ref="C26:D26"/>
    <mergeCell ref="C27:D27"/>
    <mergeCell ref="E19:E20"/>
    <mergeCell ref="F19:I19"/>
    <mergeCell ref="C22:D22"/>
    <mergeCell ref="C23:D23"/>
    <mergeCell ref="C24:D24"/>
    <mergeCell ref="C25:D25"/>
    <mergeCell ref="A33:D33"/>
    <mergeCell ref="A31:C31"/>
    <mergeCell ref="A32:C32"/>
    <mergeCell ref="A16:F16"/>
    <mergeCell ref="G16:I16"/>
    <mergeCell ref="A17:E17"/>
    <mergeCell ref="H17:I17"/>
    <mergeCell ref="A19:A21"/>
    <mergeCell ref="B19:B21"/>
    <mergeCell ref="C19:D21"/>
    <mergeCell ref="A1:O1"/>
    <mergeCell ref="A2:O2"/>
    <mergeCell ref="A3:O3"/>
    <mergeCell ref="A40:G40"/>
    <mergeCell ref="A41:I41"/>
    <mergeCell ref="A42:G42"/>
    <mergeCell ref="A9:B9"/>
    <mergeCell ref="C9:H9"/>
    <mergeCell ref="A15:F15"/>
    <mergeCell ref="G15:I15"/>
    <mergeCell ref="B49:D49"/>
    <mergeCell ref="A5:B5"/>
    <mergeCell ref="C5:H5"/>
    <mergeCell ref="A8:B8"/>
    <mergeCell ref="C8:H8"/>
    <mergeCell ref="A43:I43"/>
    <mergeCell ref="A45:O45"/>
    <mergeCell ref="A30:C30"/>
    <mergeCell ref="B47:C47"/>
    <mergeCell ref="H47:J47"/>
  </mergeCells>
  <printOptions/>
  <pageMargins left="0.7480314960629921" right="0.7480314960629921" top="0.984251968503937" bottom="0.984251968503937" header="0" footer="0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zoomScalePageLayoutView="0" workbookViewId="0" topLeftCell="A1">
      <selection activeCell="A8" sqref="A8:A11"/>
    </sheetView>
  </sheetViews>
  <sheetFormatPr defaultColWidth="9.140625" defaultRowHeight="16.5" customHeight="1"/>
  <cols>
    <col min="1" max="1" width="6.57421875" style="29" customWidth="1"/>
    <col min="2" max="2" width="43.8515625" style="29" customWidth="1"/>
    <col min="3" max="3" width="8.140625" style="39" customWidth="1"/>
    <col min="4" max="6" width="7.421875" style="29" customWidth="1"/>
    <col min="7" max="7" width="8.140625" style="29" customWidth="1"/>
    <col min="8" max="8" width="6.57421875" style="29" customWidth="1"/>
    <col min="9" max="9" width="7.8515625" style="29" customWidth="1"/>
    <col min="10" max="11" width="8.57421875" style="29" customWidth="1"/>
    <col min="12" max="12" width="8.28125" style="29" customWidth="1"/>
    <col min="13" max="13" width="10.140625" style="29" customWidth="1"/>
    <col min="14" max="15" width="8.00390625" style="29" customWidth="1"/>
    <col min="16" max="16" width="7.140625" style="29" hidden="1" customWidth="1"/>
    <col min="17" max="17" width="7.57421875" style="29" hidden="1" customWidth="1"/>
    <col min="18" max="18" width="6.7109375" style="29" hidden="1" customWidth="1"/>
    <col min="19" max="19" width="7.421875" style="29" hidden="1" customWidth="1"/>
    <col min="20" max="20" width="7.8515625" style="29" hidden="1" customWidth="1"/>
    <col min="21" max="21" width="7.28125" style="29" hidden="1" customWidth="1"/>
    <col min="22" max="22" width="7.8515625" style="29" hidden="1" customWidth="1"/>
    <col min="23" max="23" width="8.28125" style="29" hidden="1" customWidth="1"/>
    <col min="24" max="16384" width="9.140625" style="29" customWidth="1"/>
  </cols>
  <sheetData>
    <row r="1" spans="1:23" s="6" customFormat="1" ht="12.75">
      <c r="A1" s="344" t="s">
        <v>64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</row>
    <row r="2" spans="1:23" s="6" customFormat="1" ht="12.75">
      <c r="A2" s="345" t="s">
        <v>3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</row>
    <row r="3" spans="1:23" s="6" customFormat="1" ht="12.75">
      <c r="A3" s="344" t="s">
        <v>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</row>
    <row r="4" spans="1:15" s="6" customFormat="1" ht="12.75">
      <c r="A4" s="346"/>
      <c r="B4" s="346"/>
      <c r="C4" s="346"/>
      <c r="D4" s="346"/>
      <c r="E4" s="346"/>
      <c r="F4" s="346"/>
      <c r="G4" s="346"/>
      <c r="H4" s="346"/>
      <c r="I4" s="346"/>
      <c r="J4" s="7"/>
      <c r="K4" s="7"/>
      <c r="L4" s="8"/>
      <c r="M4" s="5"/>
      <c r="N4" s="5"/>
      <c r="O4" s="5"/>
    </row>
    <row r="5" spans="1:15" s="6" customFormat="1" ht="12.75">
      <c r="A5" s="340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5"/>
      <c r="N5" s="5"/>
      <c r="O5" s="5"/>
    </row>
    <row r="6" spans="1:15" s="6" customFormat="1" ht="12.75">
      <c r="A6" s="338" t="s">
        <v>131</v>
      </c>
      <c r="B6" s="338"/>
      <c r="C6" s="338"/>
      <c r="D6" s="338"/>
      <c r="E6" s="338"/>
      <c r="F6" s="338"/>
      <c r="G6" s="338"/>
      <c r="H6" s="338"/>
      <c r="I6" s="338"/>
      <c r="J6" s="8"/>
      <c r="K6" s="8"/>
      <c r="L6" s="8"/>
      <c r="M6" s="5"/>
      <c r="N6" s="5"/>
      <c r="O6" s="5"/>
    </row>
    <row r="7" spans="1:15" s="6" customFormat="1" ht="13.5" thickBot="1">
      <c r="A7" s="340" t="s">
        <v>0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5"/>
      <c r="N7" s="5"/>
      <c r="O7" s="5"/>
    </row>
    <row r="8" spans="1:23" s="9" customFormat="1" ht="16.5" customHeight="1">
      <c r="A8" s="341" t="s">
        <v>5</v>
      </c>
      <c r="B8" s="341" t="s">
        <v>6</v>
      </c>
      <c r="C8" s="342" t="s">
        <v>7</v>
      </c>
      <c r="D8" s="342" t="s">
        <v>8</v>
      </c>
      <c r="E8" s="359" t="s">
        <v>9</v>
      </c>
      <c r="F8" s="360"/>
      <c r="G8" s="360"/>
      <c r="H8" s="360"/>
      <c r="I8" s="360"/>
      <c r="J8" s="361"/>
      <c r="K8" s="356" t="s">
        <v>10</v>
      </c>
      <c r="L8" s="357"/>
      <c r="M8" s="357"/>
      <c r="N8" s="357"/>
      <c r="O8" s="358"/>
      <c r="P8" s="364" t="s">
        <v>11</v>
      </c>
      <c r="Q8" s="365"/>
      <c r="R8" s="365"/>
      <c r="S8" s="365"/>
      <c r="T8" s="365"/>
      <c r="U8" s="343" t="s">
        <v>12</v>
      </c>
      <c r="V8" s="343" t="s">
        <v>13</v>
      </c>
      <c r="W8" s="347" t="s">
        <v>14</v>
      </c>
    </row>
    <row r="9" spans="1:23" s="9" customFormat="1" ht="16.5" customHeight="1">
      <c r="A9" s="341"/>
      <c r="B9" s="341"/>
      <c r="C9" s="342"/>
      <c r="D9" s="342"/>
      <c r="E9" s="339" t="s">
        <v>180</v>
      </c>
      <c r="F9" s="353" t="s">
        <v>181</v>
      </c>
      <c r="G9" s="339" t="s">
        <v>15</v>
      </c>
      <c r="H9" s="339" t="s">
        <v>16</v>
      </c>
      <c r="I9" s="339" t="s">
        <v>17</v>
      </c>
      <c r="J9" s="339" t="s">
        <v>18</v>
      </c>
      <c r="K9" s="353" t="s">
        <v>182</v>
      </c>
      <c r="L9" s="339" t="s">
        <v>15</v>
      </c>
      <c r="M9" s="339" t="s">
        <v>16</v>
      </c>
      <c r="N9" s="339" t="s">
        <v>19</v>
      </c>
      <c r="O9" s="339" t="s">
        <v>18</v>
      </c>
      <c r="P9" s="362" t="s">
        <v>8</v>
      </c>
      <c r="Q9" s="336" t="s">
        <v>20</v>
      </c>
      <c r="R9" s="336" t="s">
        <v>21</v>
      </c>
      <c r="S9" s="336" t="s">
        <v>22</v>
      </c>
      <c r="T9" s="336" t="s">
        <v>23</v>
      </c>
      <c r="U9" s="336"/>
      <c r="V9" s="336"/>
      <c r="W9" s="348"/>
    </row>
    <row r="10" spans="1:23" s="9" customFormat="1" ht="14.25" customHeight="1">
      <c r="A10" s="341"/>
      <c r="B10" s="341"/>
      <c r="C10" s="342"/>
      <c r="D10" s="342"/>
      <c r="E10" s="339"/>
      <c r="F10" s="354"/>
      <c r="G10" s="339"/>
      <c r="H10" s="339"/>
      <c r="I10" s="339"/>
      <c r="J10" s="339"/>
      <c r="K10" s="354"/>
      <c r="L10" s="339"/>
      <c r="M10" s="339"/>
      <c r="N10" s="339"/>
      <c r="O10" s="339"/>
      <c r="P10" s="362"/>
      <c r="Q10" s="336"/>
      <c r="R10" s="336"/>
      <c r="S10" s="336"/>
      <c r="T10" s="336"/>
      <c r="U10" s="336"/>
      <c r="V10" s="336"/>
      <c r="W10" s="348"/>
    </row>
    <row r="11" spans="1:23" s="9" customFormat="1" ht="36.75" customHeight="1" thickBot="1">
      <c r="A11" s="341"/>
      <c r="B11" s="341"/>
      <c r="C11" s="342"/>
      <c r="D11" s="342"/>
      <c r="E11" s="339"/>
      <c r="F11" s="355"/>
      <c r="G11" s="339"/>
      <c r="H11" s="339"/>
      <c r="I11" s="339"/>
      <c r="J11" s="339"/>
      <c r="K11" s="355"/>
      <c r="L11" s="339"/>
      <c r="M11" s="339"/>
      <c r="N11" s="339"/>
      <c r="O11" s="339"/>
      <c r="P11" s="363"/>
      <c r="Q11" s="337"/>
      <c r="R11" s="337"/>
      <c r="S11" s="337"/>
      <c r="T11" s="337"/>
      <c r="U11" s="337"/>
      <c r="V11" s="337"/>
      <c r="W11" s="349"/>
    </row>
    <row r="12" spans="1:23" s="9" customFormat="1" ht="16.5" customHeight="1">
      <c r="A12" s="52" t="s">
        <v>24</v>
      </c>
      <c r="B12" s="52" t="s">
        <v>183</v>
      </c>
      <c r="C12" s="52" t="s">
        <v>184</v>
      </c>
      <c r="D12" s="52" t="s">
        <v>185</v>
      </c>
      <c r="E12" s="52" t="s">
        <v>186</v>
      </c>
      <c r="F12" s="52" t="s">
        <v>187</v>
      </c>
      <c r="G12" s="52" t="s">
        <v>188</v>
      </c>
      <c r="H12" s="52" t="s">
        <v>189</v>
      </c>
      <c r="I12" s="52" t="s">
        <v>190</v>
      </c>
      <c r="J12" s="52" t="s">
        <v>191</v>
      </c>
      <c r="K12" s="52" t="s">
        <v>192</v>
      </c>
      <c r="L12" s="52" t="s">
        <v>193</v>
      </c>
      <c r="M12" s="52" t="s">
        <v>194</v>
      </c>
      <c r="N12" s="52" t="s">
        <v>195</v>
      </c>
      <c r="O12" s="52" t="s">
        <v>196</v>
      </c>
      <c r="P12" s="249" t="s">
        <v>195</v>
      </c>
      <c r="Q12" s="10" t="s">
        <v>196</v>
      </c>
      <c r="R12" s="10" t="s">
        <v>197</v>
      </c>
      <c r="S12" s="10" t="s">
        <v>198</v>
      </c>
      <c r="T12" s="10" t="s">
        <v>199</v>
      </c>
      <c r="U12" s="10" t="s">
        <v>200</v>
      </c>
      <c r="V12" s="10" t="s">
        <v>201</v>
      </c>
      <c r="W12" s="10" t="s">
        <v>202</v>
      </c>
    </row>
    <row r="13" spans="1:23" s="17" customFormat="1" ht="16.5" customHeight="1">
      <c r="A13" s="254"/>
      <c r="B13" s="13" t="s">
        <v>63</v>
      </c>
      <c r="C13" s="14"/>
      <c r="D13" s="14"/>
      <c r="E13" s="14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250"/>
      <c r="Q13" s="15"/>
      <c r="R13" s="15"/>
      <c r="S13" s="15"/>
      <c r="T13" s="15"/>
      <c r="U13" s="15"/>
      <c r="V13" s="15"/>
      <c r="W13" s="16"/>
    </row>
    <row r="14" spans="1:23" s="17" customFormat="1" ht="12.75" hidden="1">
      <c r="A14" s="255"/>
      <c r="B14" s="14"/>
      <c r="C14" s="18"/>
      <c r="D14" s="19"/>
      <c r="E14" s="19"/>
      <c r="F14" s="19"/>
      <c r="G14" s="19"/>
      <c r="H14" s="19"/>
      <c r="I14" s="19"/>
      <c r="J14" s="15"/>
      <c r="K14" s="15"/>
      <c r="L14" s="15"/>
      <c r="M14" s="15"/>
      <c r="N14" s="15"/>
      <c r="O14" s="15"/>
      <c r="P14" s="250"/>
      <c r="Q14" s="15"/>
      <c r="R14" s="15"/>
      <c r="S14" s="15"/>
      <c r="T14" s="15"/>
      <c r="U14" s="15"/>
      <c r="V14" s="15"/>
      <c r="W14" s="16"/>
    </row>
    <row r="15" spans="1:23" s="17" customFormat="1" ht="40.5" customHeight="1" hidden="1">
      <c r="A15" s="256"/>
      <c r="B15" s="20"/>
      <c r="C15" s="21"/>
      <c r="D15" s="22"/>
      <c r="E15" s="22"/>
      <c r="F15" s="22"/>
      <c r="G15" s="23"/>
      <c r="H15" s="24"/>
      <c r="I15" s="24"/>
      <c r="J15" s="25"/>
      <c r="K15" s="25"/>
      <c r="L15" s="25"/>
      <c r="M15" s="25"/>
      <c r="N15" s="25"/>
      <c r="O15" s="25"/>
      <c r="P15" s="250"/>
      <c r="Q15" s="15"/>
      <c r="R15" s="15"/>
      <c r="S15" s="15"/>
      <c r="T15" s="15"/>
      <c r="U15" s="15"/>
      <c r="V15" s="15"/>
      <c r="W15" s="16"/>
    </row>
    <row r="16" spans="1:23" s="17" customFormat="1" ht="12.75">
      <c r="A16" s="256" t="s">
        <v>25</v>
      </c>
      <c r="B16" s="20" t="s">
        <v>133</v>
      </c>
      <c r="C16" s="21" t="s">
        <v>26</v>
      </c>
      <c r="D16" s="22">
        <v>2.9</v>
      </c>
      <c r="E16" s="22">
        <v>0</v>
      </c>
      <c r="F16" s="22">
        <v>0</v>
      </c>
      <c r="G16" s="26">
        <f>F16*E16</f>
        <v>0</v>
      </c>
      <c r="H16" s="24">
        <v>0</v>
      </c>
      <c r="I16" s="24">
        <v>0</v>
      </c>
      <c r="J16" s="25">
        <f>G16+H16+I16</f>
        <v>0</v>
      </c>
      <c r="K16" s="25">
        <f>D16*E16</f>
        <v>0</v>
      </c>
      <c r="L16" s="25">
        <f>ROUND(D16*G16,2)</f>
        <v>0</v>
      </c>
      <c r="M16" s="25">
        <f>D16*H16</f>
        <v>0</v>
      </c>
      <c r="N16" s="25">
        <f>ROUND(D16*I16,2)</f>
        <v>0</v>
      </c>
      <c r="O16" s="25">
        <f>L16+M16+N16</f>
        <v>0</v>
      </c>
      <c r="P16" s="250">
        <f aca="true" t="shared" si="0" ref="P16:P21">D16</f>
        <v>2.9</v>
      </c>
      <c r="Q16" s="15">
        <f>P16*G16</f>
        <v>0</v>
      </c>
      <c r="R16" s="15">
        <f>P16*H16</f>
        <v>0</v>
      </c>
      <c r="S16" s="15">
        <f>P16*I16</f>
        <v>0</v>
      </c>
      <c r="T16" s="15">
        <f>SUM(Q16:S16)</f>
        <v>0</v>
      </c>
      <c r="U16" s="15">
        <v>0</v>
      </c>
      <c r="V16" s="15">
        <f>U16+T16</f>
        <v>0</v>
      </c>
      <c r="W16" s="16">
        <f>O16-V16</f>
        <v>0</v>
      </c>
    </row>
    <row r="17" spans="1:23" s="17" customFormat="1" ht="40.5" customHeight="1" hidden="1">
      <c r="A17" s="256" t="s">
        <v>27</v>
      </c>
      <c r="B17" s="20"/>
      <c r="C17" s="21" t="s">
        <v>136</v>
      </c>
      <c r="D17" s="22"/>
      <c r="E17" s="22">
        <v>0</v>
      </c>
      <c r="F17" s="22">
        <v>0</v>
      </c>
      <c r="G17" s="26">
        <f aca="true" t="shared" si="1" ref="G17:G38">F17*E17</f>
        <v>0</v>
      </c>
      <c r="H17" s="24">
        <v>0</v>
      </c>
      <c r="I17" s="24">
        <v>0</v>
      </c>
      <c r="J17" s="25">
        <f aca="true" t="shared" si="2" ref="J17:J38">G17+H17+I17</f>
        <v>0</v>
      </c>
      <c r="K17" s="25">
        <f aca="true" t="shared" si="3" ref="K17:K38">D17*E17</f>
        <v>0</v>
      </c>
      <c r="L17" s="25">
        <f aca="true" t="shared" si="4" ref="L17:L38">ROUND(D17*G17,2)</f>
        <v>0</v>
      </c>
      <c r="M17" s="25">
        <f aca="true" t="shared" si="5" ref="M17:M38">D17*H17</f>
        <v>0</v>
      </c>
      <c r="N17" s="25">
        <f aca="true" t="shared" si="6" ref="N17:N38">ROUND(D17*I17,2)</f>
        <v>0</v>
      </c>
      <c r="O17" s="25">
        <f aca="true" t="shared" si="7" ref="O17:O38">L17+M17+N17</f>
        <v>0</v>
      </c>
      <c r="P17" s="250"/>
      <c r="Q17" s="15"/>
      <c r="R17" s="15"/>
      <c r="S17" s="15"/>
      <c r="T17" s="15"/>
      <c r="U17" s="15"/>
      <c r="V17" s="15"/>
      <c r="W17" s="16"/>
    </row>
    <row r="18" spans="1:23" s="17" customFormat="1" ht="12.75">
      <c r="A18" s="256" t="s">
        <v>27</v>
      </c>
      <c r="B18" s="20" t="s">
        <v>135</v>
      </c>
      <c r="C18" s="21" t="s">
        <v>26</v>
      </c>
      <c r="D18" s="22">
        <v>5.7</v>
      </c>
      <c r="E18" s="22">
        <v>0</v>
      </c>
      <c r="F18" s="22">
        <v>0</v>
      </c>
      <c r="G18" s="26">
        <f t="shared" si="1"/>
        <v>0</v>
      </c>
      <c r="H18" s="24">
        <v>0</v>
      </c>
      <c r="I18" s="24">
        <v>0</v>
      </c>
      <c r="J18" s="25">
        <f t="shared" si="2"/>
        <v>0</v>
      </c>
      <c r="K18" s="25">
        <f t="shared" si="3"/>
        <v>0</v>
      </c>
      <c r="L18" s="25">
        <f t="shared" si="4"/>
        <v>0</v>
      </c>
      <c r="M18" s="25">
        <f t="shared" si="5"/>
        <v>0</v>
      </c>
      <c r="N18" s="25">
        <f t="shared" si="6"/>
        <v>0</v>
      </c>
      <c r="O18" s="25">
        <f t="shared" si="7"/>
        <v>0</v>
      </c>
      <c r="P18" s="250"/>
      <c r="Q18" s="15"/>
      <c r="R18" s="15"/>
      <c r="S18" s="15"/>
      <c r="T18" s="15"/>
      <c r="U18" s="15"/>
      <c r="V18" s="15"/>
      <c r="W18" s="16"/>
    </row>
    <row r="19" spans="1:23" s="17" customFormat="1" ht="12.75">
      <c r="A19" s="256" t="s">
        <v>28</v>
      </c>
      <c r="B19" s="20" t="s">
        <v>132</v>
      </c>
      <c r="C19" s="21" t="s">
        <v>26</v>
      </c>
      <c r="D19" s="22">
        <v>6.91</v>
      </c>
      <c r="E19" s="22">
        <v>0</v>
      </c>
      <c r="F19" s="22">
        <v>0</v>
      </c>
      <c r="G19" s="26">
        <f t="shared" si="1"/>
        <v>0</v>
      </c>
      <c r="H19" s="24">
        <v>0</v>
      </c>
      <c r="I19" s="24">
        <v>0</v>
      </c>
      <c r="J19" s="25">
        <f t="shared" si="2"/>
        <v>0</v>
      </c>
      <c r="K19" s="25">
        <f t="shared" si="3"/>
        <v>0</v>
      </c>
      <c r="L19" s="25">
        <f t="shared" si="4"/>
        <v>0</v>
      </c>
      <c r="M19" s="25">
        <f t="shared" si="5"/>
        <v>0</v>
      </c>
      <c r="N19" s="25">
        <f t="shared" si="6"/>
        <v>0</v>
      </c>
      <c r="O19" s="25">
        <f t="shared" si="7"/>
        <v>0</v>
      </c>
      <c r="P19" s="250">
        <f t="shared" si="0"/>
        <v>6.91</v>
      </c>
      <c r="Q19" s="15">
        <f>P19*G19</f>
        <v>0</v>
      </c>
      <c r="R19" s="15">
        <f>P19*H19</f>
        <v>0</v>
      </c>
      <c r="S19" s="15">
        <f>P19*I19</f>
        <v>0</v>
      </c>
      <c r="T19" s="15">
        <f>SUM(Q19:S19)</f>
        <v>0</v>
      </c>
      <c r="U19" s="15">
        <v>0</v>
      </c>
      <c r="V19" s="15">
        <f>U19+T19</f>
        <v>0</v>
      </c>
      <c r="W19" s="16">
        <f>O19-V19</f>
        <v>0</v>
      </c>
    </row>
    <row r="20" spans="1:23" s="17" customFormat="1" ht="0.75" customHeight="1" hidden="1">
      <c r="A20" s="256" t="s">
        <v>29</v>
      </c>
      <c r="B20" s="20"/>
      <c r="C20" s="21"/>
      <c r="D20" s="22"/>
      <c r="E20" s="22">
        <v>0</v>
      </c>
      <c r="F20" s="22">
        <v>0</v>
      </c>
      <c r="G20" s="26">
        <f t="shared" si="1"/>
        <v>0</v>
      </c>
      <c r="H20" s="24">
        <v>0</v>
      </c>
      <c r="I20" s="24">
        <v>0</v>
      </c>
      <c r="J20" s="25">
        <f t="shared" si="2"/>
        <v>0</v>
      </c>
      <c r="K20" s="25">
        <f t="shared" si="3"/>
        <v>0</v>
      </c>
      <c r="L20" s="25">
        <f t="shared" si="4"/>
        <v>0</v>
      </c>
      <c r="M20" s="25">
        <f t="shared" si="5"/>
        <v>0</v>
      </c>
      <c r="N20" s="25">
        <f t="shared" si="6"/>
        <v>0</v>
      </c>
      <c r="O20" s="25">
        <f t="shared" si="7"/>
        <v>0</v>
      </c>
      <c r="P20" s="250"/>
      <c r="Q20" s="15"/>
      <c r="R20" s="15"/>
      <c r="S20" s="15"/>
      <c r="T20" s="15"/>
      <c r="U20" s="15"/>
      <c r="V20" s="15"/>
      <c r="W20" s="16"/>
    </row>
    <row r="21" spans="1:23" s="17" customFormat="1" ht="12.75">
      <c r="A21" s="256" t="s">
        <v>29</v>
      </c>
      <c r="B21" s="20" t="s">
        <v>134</v>
      </c>
      <c r="C21" s="21" t="s">
        <v>91</v>
      </c>
      <c r="D21" s="22">
        <v>10</v>
      </c>
      <c r="E21" s="22">
        <v>0</v>
      </c>
      <c r="F21" s="22">
        <v>0</v>
      </c>
      <c r="G21" s="26">
        <f t="shared" si="1"/>
        <v>0</v>
      </c>
      <c r="H21" s="24">
        <v>0</v>
      </c>
      <c r="I21" s="24">
        <v>0</v>
      </c>
      <c r="J21" s="25">
        <f t="shared" si="2"/>
        <v>0</v>
      </c>
      <c r="K21" s="25">
        <f t="shared" si="3"/>
        <v>0</v>
      </c>
      <c r="L21" s="25">
        <f t="shared" si="4"/>
        <v>0</v>
      </c>
      <c r="M21" s="25">
        <f t="shared" si="5"/>
        <v>0</v>
      </c>
      <c r="N21" s="25">
        <f t="shared" si="6"/>
        <v>0</v>
      </c>
      <c r="O21" s="25">
        <f t="shared" si="7"/>
        <v>0</v>
      </c>
      <c r="P21" s="250">
        <f t="shared" si="0"/>
        <v>10</v>
      </c>
      <c r="Q21" s="15">
        <f>P21*G21</f>
        <v>0</v>
      </c>
      <c r="R21" s="15">
        <f>P21*H21</f>
        <v>0</v>
      </c>
      <c r="S21" s="15">
        <f>P21*I21</f>
        <v>0</v>
      </c>
      <c r="T21" s="15">
        <f>SUM(Q21:S21)</f>
        <v>0</v>
      </c>
      <c r="U21" s="15">
        <v>0</v>
      </c>
      <c r="V21" s="15">
        <f>U21+T21</f>
        <v>0</v>
      </c>
      <c r="W21" s="16">
        <f>O21-V21</f>
        <v>0</v>
      </c>
    </row>
    <row r="22" spans="1:23" s="17" customFormat="1" ht="12.75" hidden="1">
      <c r="A22" s="256" t="s">
        <v>100</v>
      </c>
      <c r="B22" s="20"/>
      <c r="C22" s="21"/>
      <c r="D22" s="22"/>
      <c r="E22" s="22">
        <v>0</v>
      </c>
      <c r="F22" s="22">
        <v>0</v>
      </c>
      <c r="G22" s="26">
        <f t="shared" si="1"/>
        <v>0</v>
      </c>
      <c r="H22" s="24">
        <v>0</v>
      </c>
      <c r="I22" s="24">
        <v>0</v>
      </c>
      <c r="J22" s="25">
        <f t="shared" si="2"/>
        <v>0</v>
      </c>
      <c r="K22" s="25">
        <f t="shared" si="3"/>
        <v>0</v>
      </c>
      <c r="L22" s="25">
        <f t="shared" si="4"/>
        <v>0</v>
      </c>
      <c r="M22" s="25">
        <f t="shared" si="5"/>
        <v>0</v>
      </c>
      <c r="N22" s="25">
        <f t="shared" si="6"/>
        <v>0</v>
      </c>
      <c r="O22" s="25">
        <f t="shared" si="7"/>
        <v>0</v>
      </c>
      <c r="P22" s="250"/>
      <c r="Q22" s="15"/>
      <c r="R22" s="15"/>
      <c r="S22" s="15"/>
      <c r="T22" s="15"/>
      <c r="U22" s="15"/>
      <c r="V22" s="15"/>
      <c r="W22" s="16"/>
    </row>
    <row r="23" spans="1:23" s="17" customFormat="1" ht="12.75" hidden="1">
      <c r="A23" s="256" t="s">
        <v>116</v>
      </c>
      <c r="B23" s="21"/>
      <c r="C23" s="21"/>
      <c r="D23" s="22"/>
      <c r="E23" s="22">
        <v>0</v>
      </c>
      <c r="F23" s="22">
        <v>0</v>
      </c>
      <c r="G23" s="26">
        <f t="shared" si="1"/>
        <v>0</v>
      </c>
      <c r="H23" s="24">
        <v>0</v>
      </c>
      <c r="I23" s="24">
        <v>0</v>
      </c>
      <c r="J23" s="25">
        <f t="shared" si="2"/>
        <v>0</v>
      </c>
      <c r="K23" s="25">
        <f t="shared" si="3"/>
        <v>0</v>
      </c>
      <c r="L23" s="25">
        <f t="shared" si="4"/>
        <v>0</v>
      </c>
      <c r="M23" s="25">
        <f t="shared" si="5"/>
        <v>0</v>
      </c>
      <c r="N23" s="25">
        <f t="shared" si="6"/>
        <v>0</v>
      </c>
      <c r="O23" s="25">
        <f t="shared" si="7"/>
        <v>0</v>
      </c>
      <c r="P23" s="250"/>
      <c r="Q23" s="15"/>
      <c r="R23" s="15"/>
      <c r="S23" s="15"/>
      <c r="T23" s="15"/>
      <c r="U23" s="15"/>
      <c r="V23" s="15"/>
      <c r="W23" s="16"/>
    </row>
    <row r="24" spans="1:23" s="27" customFormat="1" ht="54" customHeight="1" hidden="1">
      <c r="A24" s="256" t="s">
        <v>117</v>
      </c>
      <c r="B24" s="20"/>
      <c r="C24" s="21"/>
      <c r="D24" s="22"/>
      <c r="E24" s="22">
        <v>0</v>
      </c>
      <c r="F24" s="22">
        <v>0</v>
      </c>
      <c r="G24" s="26">
        <f t="shared" si="1"/>
        <v>0</v>
      </c>
      <c r="H24" s="24">
        <v>0</v>
      </c>
      <c r="I24" s="24">
        <v>0</v>
      </c>
      <c r="J24" s="25">
        <f t="shared" si="2"/>
        <v>0</v>
      </c>
      <c r="K24" s="25">
        <f t="shared" si="3"/>
        <v>0</v>
      </c>
      <c r="L24" s="25">
        <f t="shared" si="4"/>
        <v>0</v>
      </c>
      <c r="M24" s="25">
        <f t="shared" si="5"/>
        <v>0</v>
      </c>
      <c r="N24" s="25">
        <f t="shared" si="6"/>
        <v>0</v>
      </c>
      <c r="O24" s="25">
        <f t="shared" si="7"/>
        <v>0</v>
      </c>
      <c r="P24" s="250"/>
      <c r="Q24" s="15"/>
      <c r="R24" s="15"/>
      <c r="S24" s="15"/>
      <c r="T24" s="15"/>
      <c r="U24" s="15"/>
      <c r="V24" s="15"/>
      <c r="W24" s="16"/>
    </row>
    <row r="25" spans="1:23" s="27" customFormat="1" ht="73.5" customHeight="1" hidden="1">
      <c r="A25" s="256" t="s">
        <v>118</v>
      </c>
      <c r="B25" s="20"/>
      <c r="C25" s="21"/>
      <c r="D25" s="22"/>
      <c r="E25" s="22">
        <v>0</v>
      </c>
      <c r="F25" s="22">
        <v>0</v>
      </c>
      <c r="G25" s="26">
        <f t="shared" si="1"/>
        <v>0</v>
      </c>
      <c r="H25" s="24">
        <v>0</v>
      </c>
      <c r="I25" s="24">
        <v>0</v>
      </c>
      <c r="J25" s="25">
        <f t="shared" si="2"/>
        <v>0</v>
      </c>
      <c r="K25" s="25">
        <f t="shared" si="3"/>
        <v>0</v>
      </c>
      <c r="L25" s="25">
        <f t="shared" si="4"/>
        <v>0</v>
      </c>
      <c r="M25" s="25">
        <f t="shared" si="5"/>
        <v>0</v>
      </c>
      <c r="N25" s="25">
        <f t="shared" si="6"/>
        <v>0</v>
      </c>
      <c r="O25" s="25">
        <f t="shared" si="7"/>
        <v>0</v>
      </c>
      <c r="P25" s="250"/>
      <c r="Q25" s="15"/>
      <c r="R25" s="15"/>
      <c r="S25" s="15"/>
      <c r="T25" s="15"/>
      <c r="U25" s="15"/>
      <c r="V25" s="15"/>
      <c r="W25" s="16"/>
    </row>
    <row r="26" spans="1:23" s="27" customFormat="1" ht="26.25" customHeight="1" hidden="1">
      <c r="A26" s="256" t="s">
        <v>119</v>
      </c>
      <c r="B26" s="20"/>
      <c r="C26" s="21"/>
      <c r="D26" s="22"/>
      <c r="E26" s="22">
        <v>0</v>
      </c>
      <c r="F26" s="22">
        <v>0</v>
      </c>
      <c r="G26" s="26">
        <f t="shared" si="1"/>
        <v>0</v>
      </c>
      <c r="H26" s="24">
        <v>0</v>
      </c>
      <c r="I26" s="24">
        <v>0</v>
      </c>
      <c r="J26" s="25">
        <f t="shared" si="2"/>
        <v>0</v>
      </c>
      <c r="K26" s="25">
        <f t="shared" si="3"/>
        <v>0</v>
      </c>
      <c r="L26" s="25">
        <f t="shared" si="4"/>
        <v>0</v>
      </c>
      <c r="M26" s="25">
        <f t="shared" si="5"/>
        <v>0</v>
      </c>
      <c r="N26" s="25">
        <f t="shared" si="6"/>
        <v>0</v>
      </c>
      <c r="O26" s="25">
        <f t="shared" si="7"/>
        <v>0</v>
      </c>
      <c r="P26" s="250"/>
      <c r="Q26" s="15"/>
      <c r="R26" s="15"/>
      <c r="S26" s="15"/>
      <c r="T26" s="15"/>
      <c r="U26" s="15"/>
      <c r="V26" s="15"/>
      <c r="W26" s="16"/>
    </row>
    <row r="27" spans="1:23" s="27" customFormat="1" ht="24.75" customHeight="1" hidden="1">
      <c r="A27" s="256" t="s">
        <v>120</v>
      </c>
      <c r="B27" s="20"/>
      <c r="C27" s="21"/>
      <c r="D27" s="22"/>
      <c r="E27" s="22">
        <v>0</v>
      </c>
      <c r="F27" s="22">
        <v>0</v>
      </c>
      <c r="G27" s="26">
        <f t="shared" si="1"/>
        <v>0</v>
      </c>
      <c r="H27" s="24">
        <v>0</v>
      </c>
      <c r="I27" s="24">
        <v>0</v>
      </c>
      <c r="J27" s="25">
        <f t="shared" si="2"/>
        <v>0</v>
      </c>
      <c r="K27" s="25">
        <f t="shared" si="3"/>
        <v>0</v>
      </c>
      <c r="L27" s="25">
        <f t="shared" si="4"/>
        <v>0</v>
      </c>
      <c r="M27" s="25">
        <f t="shared" si="5"/>
        <v>0</v>
      </c>
      <c r="N27" s="25">
        <f t="shared" si="6"/>
        <v>0</v>
      </c>
      <c r="O27" s="25">
        <f t="shared" si="7"/>
        <v>0</v>
      </c>
      <c r="P27" s="250"/>
      <c r="Q27" s="15"/>
      <c r="R27" s="15"/>
      <c r="S27" s="15"/>
      <c r="T27" s="15"/>
      <c r="U27" s="15"/>
      <c r="V27" s="15"/>
      <c r="W27" s="16"/>
    </row>
    <row r="28" spans="1:23" s="27" customFormat="1" ht="12.75" hidden="1">
      <c r="A28" s="256" t="s">
        <v>121</v>
      </c>
      <c r="B28" s="20"/>
      <c r="C28" s="21"/>
      <c r="D28" s="22"/>
      <c r="E28" s="22">
        <v>0</v>
      </c>
      <c r="F28" s="22">
        <v>0</v>
      </c>
      <c r="G28" s="26">
        <f t="shared" si="1"/>
        <v>0</v>
      </c>
      <c r="H28" s="24">
        <v>0</v>
      </c>
      <c r="I28" s="24">
        <v>0</v>
      </c>
      <c r="J28" s="25">
        <f t="shared" si="2"/>
        <v>0</v>
      </c>
      <c r="K28" s="25">
        <f t="shared" si="3"/>
        <v>0</v>
      </c>
      <c r="L28" s="25">
        <f t="shared" si="4"/>
        <v>0</v>
      </c>
      <c r="M28" s="25">
        <f t="shared" si="5"/>
        <v>0</v>
      </c>
      <c r="N28" s="25">
        <f t="shared" si="6"/>
        <v>0</v>
      </c>
      <c r="O28" s="25">
        <f t="shared" si="7"/>
        <v>0</v>
      </c>
      <c r="P28" s="250"/>
      <c r="Q28" s="15"/>
      <c r="R28" s="15"/>
      <c r="S28" s="15"/>
      <c r="T28" s="15"/>
      <c r="U28" s="15"/>
      <c r="V28" s="15"/>
      <c r="W28" s="16"/>
    </row>
    <row r="29" spans="1:23" s="27" customFormat="1" ht="12.75" hidden="1">
      <c r="A29" s="256" t="s">
        <v>122</v>
      </c>
      <c r="B29" s="20"/>
      <c r="C29" s="21"/>
      <c r="D29" s="22"/>
      <c r="E29" s="22">
        <v>0</v>
      </c>
      <c r="F29" s="22">
        <v>0</v>
      </c>
      <c r="G29" s="26">
        <f t="shared" si="1"/>
        <v>0</v>
      </c>
      <c r="H29" s="24">
        <v>0</v>
      </c>
      <c r="I29" s="24">
        <v>0</v>
      </c>
      <c r="J29" s="25">
        <f t="shared" si="2"/>
        <v>0</v>
      </c>
      <c r="K29" s="25">
        <f t="shared" si="3"/>
        <v>0</v>
      </c>
      <c r="L29" s="25">
        <f t="shared" si="4"/>
        <v>0</v>
      </c>
      <c r="M29" s="25">
        <f t="shared" si="5"/>
        <v>0</v>
      </c>
      <c r="N29" s="25">
        <f t="shared" si="6"/>
        <v>0</v>
      </c>
      <c r="O29" s="25">
        <f t="shared" si="7"/>
        <v>0</v>
      </c>
      <c r="P29" s="250"/>
      <c r="Q29" s="15"/>
      <c r="R29" s="15"/>
      <c r="S29" s="15"/>
      <c r="T29" s="15"/>
      <c r="U29" s="15"/>
      <c r="V29" s="15"/>
      <c r="W29" s="16"/>
    </row>
    <row r="30" spans="1:23" s="27" customFormat="1" ht="12.75" hidden="1">
      <c r="A30" s="256" t="s">
        <v>123</v>
      </c>
      <c r="B30" s="20"/>
      <c r="C30" s="21"/>
      <c r="D30" s="22"/>
      <c r="E30" s="22">
        <v>0</v>
      </c>
      <c r="F30" s="22">
        <v>0</v>
      </c>
      <c r="G30" s="26">
        <f t="shared" si="1"/>
        <v>0</v>
      </c>
      <c r="H30" s="24">
        <v>0</v>
      </c>
      <c r="I30" s="24">
        <v>0</v>
      </c>
      <c r="J30" s="25">
        <f t="shared" si="2"/>
        <v>0</v>
      </c>
      <c r="K30" s="25">
        <f t="shared" si="3"/>
        <v>0</v>
      </c>
      <c r="L30" s="25">
        <f t="shared" si="4"/>
        <v>0</v>
      </c>
      <c r="M30" s="25">
        <f t="shared" si="5"/>
        <v>0</v>
      </c>
      <c r="N30" s="25">
        <f t="shared" si="6"/>
        <v>0</v>
      </c>
      <c r="O30" s="25">
        <f t="shared" si="7"/>
        <v>0</v>
      </c>
      <c r="P30" s="250"/>
      <c r="Q30" s="15"/>
      <c r="R30" s="15"/>
      <c r="S30" s="15"/>
      <c r="T30" s="15"/>
      <c r="U30" s="15"/>
      <c r="V30" s="15"/>
      <c r="W30" s="16"/>
    </row>
    <row r="31" spans="1:23" s="27" customFormat="1" ht="12.75" hidden="1">
      <c r="A31" s="256" t="s">
        <v>124</v>
      </c>
      <c r="B31" s="21"/>
      <c r="C31" s="21"/>
      <c r="D31" s="22"/>
      <c r="E31" s="22">
        <v>0</v>
      </c>
      <c r="F31" s="22">
        <v>0</v>
      </c>
      <c r="G31" s="26">
        <f t="shared" si="1"/>
        <v>0</v>
      </c>
      <c r="H31" s="24">
        <v>0</v>
      </c>
      <c r="I31" s="24">
        <v>0</v>
      </c>
      <c r="J31" s="25">
        <f t="shared" si="2"/>
        <v>0</v>
      </c>
      <c r="K31" s="25">
        <f t="shared" si="3"/>
        <v>0</v>
      </c>
      <c r="L31" s="25">
        <f t="shared" si="4"/>
        <v>0</v>
      </c>
      <c r="M31" s="25">
        <f t="shared" si="5"/>
        <v>0</v>
      </c>
      <c r="N31" s="25">
        <f t="shared" si="6"/>
        <v>0</v>
      </c>
      <c r="O31" s="25">
        <f t="shared" si="7"/>
        <v>0</v>
      </c>
      <c r="P31" s="250"/>
      <c r="Q31" s="15"/>
      <c r="R31" s="15"/>
      <c r="S31" s="15"/>
      <c r="T31" s="15"/>
      <c r="U31" s="15"/>
      <c r="V31" s="15"/>
      <c r="W31" s="16"/>
    </row>
    <row r="32" spans="1:23" s="27" customFormat="1" ht="51.75" customHeight="1" hidden="1">
      <c r="A32" s="256" t="s">
        <v>125</v>
      </c>
      <c r="B32" s="20"/>
      <c r="C32" s="21"/>
      <c r="D32" s="22"/>
      <c r="E32" s="22">
        <v>0</v>
      </c>
      <c r="F32" s="22">
        <v>0</v>
      </c>
      <c r="G32" s="26">
        <f t="shared" si="1"/>
        <v>0</v>
      </c>
      <c r="H32" s="24">
        <v>0</v>
      </c>
      <c r="I32" s="24">
        <v>0</v>
      </c>
      <c r="J32" s="25">
        <f t="shared" si="2"/>
        <v>0</v>
      </c>
      <c r="K32" s="25">
        <f t="shared" si="3"/>
        <v>0</v>
      </c>
      <c r="L32" s="25">
        <f t="shared" si="4"/>
        <v>0</v>
      </c>
      <c r="M32" s="25">
        <f t="shared" si="5"/>
        <v>0</v>
      </c>
      <c r="N32" s="25">
        <f t="shared" si="6"/>
        <v>0</v>
      </c>
      <c r="O32" s="25">
        <f t="shared" si="7"/>
        <v>0</v>
      </c>
      <c r="P32" s="250"/>
      <c r="Q32" s="15"/>
      <c r="R32" s="15"/>
      <c r="S32" s="15"/>
      <c r="T32" s="15"/>
      <c r="U32" s="15"/>
      <c r="V32" s="15"/>
      <c r="W32" s="16"/>
    </row>
    <row r="33" spans="1:23" s="27" customFormat="1" ht="75.75" customHeight="1" hidden="1">
      <c r="A33" s="256" t="s">
        <v>126</v>
      </c>
      <c r="B33" s="20"/>
      <c r="C33" s="21"/>
      <c r="D33" s="22"/>
      <c r="E33" s="22">
        <v>0</v>
      </c>
      <c r="F33" s="22">
        <v>0</v>
      </c>
      <c r="G33" s="26">
        <f t="shared" si="1"/>
        <v>0</v>
      </c>
      <c r="H33" s="24">
        <v>0</v>
      </c>
      <c r="I33" s="24">
        <v>0</v>
      </c>
      <c r="J33" s="25">
        <f t="shared" si="2"/>
        <v>0</v>
      </c>
      <c r="K33" s="25">
        <f t="shared" si="3"/>
        <v>0</v>
      </c>
      <c r="L33" s="25">
        <f t="shared" si="4"/>
        <v>0</v>
      </c>
      <c r="M33" s="25">
        <f t="shared" si="5"/>
        <v>0</v>
      </c>
      <c r="N33" s="25">
        <f t="shared" si="6"/>
        <v>0</v>
      </c>
      <c r="O33" s="25">
        <f t="shared" si="7"/>
        <v>0</v>
      </c>
      <c r="P33" s="250"/>
      <c r="Q33" s="15"/>
      <c r="R33" s="15"/>
      <c r="S33" s="15"/>
      <c r="T33" s="15"/>
      <c r="U33" s="15"/>
      <c r="V33" s="15"/>
      <c r="W33" s="16"/>
    </row>
    <row r="34" spans="1:23" s="27" customFormat="1" ht="25.5" customHeight="1" hidden="1">
      <c r="A34" s="256" t="s">
        <v>127</v>
      </c>
      <c r="B34" s="20"/>
      <c r="C34" s="21"/>
      <c r="D34" s="22"/>
      <c r="E34" s="22">
        <v>0</v>
      </c>
      <c r="F34" s="22">
        <v>0</v>
      </c>
      <c r="G34" s="26">
        <f t="shared" si="1"/>
        <v>0</v>
      </c>
      <c r="H34" s="24">
        <v>0</v>
      </c>
      <c r="I34" s="24">
        <v>0</v>
      </c>
      <c r="J34" s="25">
        <f t="shared" si="2"/>
        <v>0</v>
      </c>
      <c r="K34" s="25">
        <f t="shared" si="3"/>
        <v>0</v>
      </c>
      <c r="L34" s="25">
        <f t="shared" si="4"/>
        <v>0</v>
      </c>
      <c r="M34" s="25">
        <f t="shared" si="5"/>
        <v>0</v>
      </c>
      <c r="N34" s="25">
        <f t="shared" si="6"/>
        <v>0</v>
      </c>
      <c r="O34" s="25">
        <f t="shared" si="7"/>
        <v>0</v>
      </c>
      <c r="P34" s="250"/>
      <c r="Q34" s="15"/>
      <c r="R34" s="15"/>
      <c r="S34" s="15"/>
      <c r="T34" s="15"/>
      <c r="U34" s="15"/>
      <c r="V34" s="15"/>
      <c r="W34" s="16"/>
    </row>
    <row r="35" spans="1:23" s="27" customFormat="1" ht="25.5" customHeight="1" hidden="1">
      <c r="A35" s="256" t="s">
        <v>128</v>
      </c>
      <c r="B35" s="20"/>
      <c r="C35" s="21"/>
      <c r="D35" s="22"/>
      <c r="E35" s="22">
        <v>0</v>
      </c>
      <c r="F35" s="22">
        <v>0</v>
      </c>
      <c r="G35" s="26">
        <f t="shared" si="1"/>
        <v>0</v>
      </c>
      <c r="H35" s="24">
        <v>0</v>
      </c>
      <c r="I35" s="24">
        <v>0</v>
      </c>
      <c r="J35" s="25">
        <f t="shared" si="2"/>
        <v>0</v>
      </c>
      <c r="K35" s="25">
        <f t="shared" si="3"/>
        <v>0</v>
      </c>
      <c r="L35" s="25">
        <f t="shared" si="4"/>
        <v>0</v>
      </c>
      <c r="M35" s="25">
        <f t="shared" si="5"/>
        <v>0</v>
      </c>
      <c r="N35" s="25">
        <f t="shared" si="6"/>
        <v>0</v>
      </c>
      <c r="O35" s="25">
        <f t="shared" si="7"/>
        <v>0</v>
      </c>
      <c r="P35" s="250"/>
      <c r="Q35" s="15"/>
      <c r="R35" s="15"/>
      <c r="S35" s="15"/>
      <c r="T35" s="15"/>
      <c r="U35" s="15"/>
      <c r="V35" s="15"/>
      <c r="W35" s="16"/>
    </row>
    <row r="36" spans="1:23" s="27" customFormat="1" ht="12.75" hidden="1">
      <c r="A36" s="256" t="s">
        <v>129</v>
      </c>
      <c r="B36" s="20"/>
      <c r="C36" s="21"/>
      <c r="D36" s="22"/>
      <c r="E36" s="22">
        <v>0</v>
      </c>
      <c r="F36" s="22">
        <v>0</v>
      </c>
      <c r="G36" s="26">
        <f t="shared" si="1"/>
        <v>0</v>
      </c>
      <c r="H36" s="24">
        <v>0</v>
      </c>
      <c r="I36" s="24">
        <v>0</v>
      </c>
      <c r="J36" s="25">
        <f t="shared" si="2"/>
        <v>0</v>
      </c>
      <c r="K36" s="25">
        <f t="shared" si="3"/>
        <v>0</v>
      </c>
      <c r="L36" s="25">
        <f t="shared" si="4"/>
        <v>0</v>
      </c>
      <c r="M36" s="25">
        <f t="shared" si="5"/>
        <v>0</v>
      </c>
      <c r="N36" s="25">
        <f t="shared" si="6"/>
        <v>0</v>
      </c>
      <c r="O36" s="25">
        <f t="shared" si="7"/>
        <v>0</v>
      </c>
      <c r="P36" s="250"/>
      <c r="Q36" s="15"/>
      <c r="R36" s="15"/>
      <c r="S36" s="15"/>
      <c r="T36" s="15"/>
      <c r="U36" s="15"/>
      <c r="V36" s="15"/>
      <c r="W36" s="16"/>
    </row>
    <row r="37" spans="1:23" s="27" customFormat="1" ht="12.75" hidden="1">
      <c r="A37" s="256" t="s">
        <v>130</v>
      </c>
      <c r="B37" s="20"/>
      <c r="C37" s="21"/>
      <c r="D37" s="22"/>
      <c r="E37" s="22">
        <v>0</v>
      </c>
      <c r="F37" s="22">
        <v>0</v>
      </c>
      <c r="G37" s="26">
        <f t="shared" si="1"/>
        <v>0</v>
      </c>
      <c r="H37" s="24">
        <v>0</v>
      </c>
      <c r="I37" s="24">
        <v>0</v>
      </c>
      <c r="J37" s="25">
        <f t="shared" si="2"/>
        <v>0</v>
      </c>
      <c r="K37" s="25">
        <f t="shared" si="3"/>
        <v>0</v>
      </c>
      <c r="L37" s="25">
        <f t="shared" si="4"/>
        <v>0</v>
      </c>
      <c r="M37" s="25">
        <f t="shared" si="5"/>
        <v>0</v>
      </c>
      <c r="N37" s="25">
        <f t="shared" si="6"/>
        <v>0</v>
      </c>
      <c r="O37" s="25">
        <f t="shared" si="7"/>
        <v>0</v>
      </c>
      <c r="P37" s="250"/>
      <c r="Q37" s="15"/>
      <c r="R37" s="15"/>
      <c r="S37" s="15"/>
      <c r="T37" s="15"/>
      <c r="U37" s="15"/>
      <c r="V37" s="15"/>
      <c r="W37" s="16"/>
    </row>
    <row r="38" spans="1:23" s="27" customFormat="1" ht="12.75">
      <c r="A38" s="256" t="s">
        <v>30</v>
      </c>
      <c r="B38" s="20" t="s">
        <v>137</v>
      </c>
      <c r="C38" s="21" t="s">
        <v>45</v>
      </c>
      <c r="D38" s="22">
        <v>1</v>
      </c>
      <c r="E38" s="22">
        <v>0</v>
      </c>
      <c r="F38" s="22">
        <v>0</v>
      </c>
      <c r="G38" s="26">
        <f t="shared" si="1"/>
        <v>0</v>
      </c>
      <c r="H38" s="24">
        <v>0</v>
      </c>
      <c r="I38" s="24">
        <v>0</v>
      </c>
      <c r="J38" s="25">
        <f t="shared" si="2"/>
        <v>0</v>
      </c>
      <c r="K38" s="25">
        <f t="shared" si="3"/>
        <v>0</v>
      </c>
      <c r="L38" s="25">
        <f t="shared" si="4"/>
        <v>0</v>
      </c>
      <c r="M38" s="25">
        <f t="shared" si="5"/>
        <v>0</v>
      </c>
      <c r="N38" s="25">
        <f t="shared" si="6"/>
        <v>0</v>
      </c>
      <c r="O38" s="25">
        <f t="shared" si="7"/>
        <v>0</v>
      </c>
      <c r="P38" s="250"/>
      <c r="Q38" s="15"/>
      <c r="R38" s="15"/>
      <c r="S38" s="15"/>
      <c r="T38" s="15"/>
      <c r="U38" s="15"/>
      <c r="V38" s="15"/>
      <c r="W38" s="16"/>
    </row>
    <row r="39" spans="1:26" s="17" customFormat="1" ht="25.5">
      <c r="A39" s="257">
        <v>9</v>
      </c>
      <c r="B39" s="58" t="s">
        <v>58</v>
      </c>
      <c r="C39" s="55" t="s">
        <v>45</v>
      </c>
      <c r="D39" s="56">
        <v>1</v>
      </c>
      <c r="E39" s="22">
        <v>0</v>
      </c>
      <c r="F39" s="22">
        <v>0</v>
      </c>
      <c r="G39" s="26">
        <f aca="true" t="shared" si="8" ref="G39:G47">F39*E39</f>
        <v>0</v>
      </c>
      <c r="H39" s="24">
        <v>0</v>
      </c>
      <c r="I39" s="24">
        <v>0</v>
      </c>
      <c r="J39" s="57">
        <f>G39+H39+I39</f>
        <v>0</v>
      </c>
      <c r="K39" s="25">
        <f aca="true" t="shared" si="9" ref="K39:K47">D39*E39</f>
        <v>0</v>
      </c>
      <c r="L39" s="57">
        <f>ROUND(G39*D39,2)</f>
        <v>0</v>
      </c>
      <c r="M39" s="57">
        <f>ROUND(H39*D39,2)</f>
        <v>0</v>
      </c>
      <c r="N39" s="57">
        <f>ROUND(I39*D39,2)</f>
        <v>0</v>
      </c>
      <c r="O39" s="57">
        <f>L39+M39+N39</f>
        <v>0</v>
      </c>
      <c r="P39" s="251"/>
      <c r="Q39" s="43">
        <v>2</v>
      </c>
      <c r="R39" s="44">
        <f>Q39*G39</f>
        <v>0</v>
      </c>
      <c r="S39" s="44">
        <f>Q39*H39</f>
        <v>0</v>
      </c>
      <c r="T39" s="44">
        <f>Q39*I39</f>
        <v>0</v>
      </c>
      <c r="U39" s="44">
        <f>SUM(R39:T39)</f>
        <v>0</v>
      </c>
      <c r="V39" s="44">
        <v>0</v>
      </c>
      <c r="W39" s="177">
        <f>U39</f>
        <v>0</v>
      </c>
      <c r="X39" s="179"/>
      <c r="Y39" s="180"/>
      <c r="Z39" s="180"/>
    </row>
    <row r="40" spans="1:26" s="17" customFormat="1" ht="12.75" hidden="1">
      <c r="A40" s="257"/>
      <c r="B40" s="58"/>
      <c r="C40" s="55"/>
      <c r="D40" s="56"/>
      <c r="E40" s="22">
        <v>0</v>
      </c>
      <c r="F40" s="22">
        <v>0</v>
      </c>
      <c r="G40" s="26">
        <f t="shared" si="8"/>
        <v>0</v>
      </c>
      <c r="H40" s="24">
        <v>0</v>
      </c>
      <c r="I40" s="24">
        <v>0</v>
      </c>
      <c r="J40" s="57"/>
      <c r="K40" s="25">
        <f t="shared" si="9"/>
        <v>0</v>
      </c>
      <c r="L40" s="57"/>
      <c r="M40" s="57"/>
      <c r="N40" s="57"/>
      <c r="O40" s="57"/>
      <c r="P40" s="251"/>
      <c r="Q40" s="43"/>
      <c r="R40" s="44"/>
      <c r="S40" s="44"/>
      <c r="T40" s="44"/>
      <c r="U40" s="44"/>
      <c r="V40" s="44"/>
      <c r="W40" s="177"/>
      <c r="X40" s="179"/>
      <c r="Y40" s="180"/>
      <c r="Z40" s="180"/>
    </row>
    <row r="41" spans="1:26" s="17" customFormat="1" ht="12.75" hidden="1">
      <c r="A41" s="257"/>
      <c r="B41" s="58"/>
      <c r="C41" s="55"/>
      <c r="D41" s="56"/>
      <c r="E41" s="22">
        <v>0</v>
      </c>
      <c r="F41" s="22">
        <v>0</v>
      </c>
      <c r="G41" s="26">
        <f t="shared" si="8"/>
        <v>0</v>
      </c>
      <c r="H41" s="24">
        <v>0</v>
      </c>
      <c r="I41" s="24">
        <v>0</v>
      </c>
      <c r="J41" s="57"/>
      <c r="K41" s="25">
        <f t="shared" si="9"/>
        <v>0</v>
      </c>
      <c r="L41" s="57"/>
      <c r="M41" s="57"/>
      <c r="N41" s="57"/>
      <c r="O41" s="57"/>
      <c r="P41" s="251"/>
      <c r="Q41" s="43"/>
      <c r="R41" s="44"/>
      <c r="S41" s="44"/>
      <c r="T41" s="44"/>
      <c r="U41" s="44"/>
      <c r="V41" s="44"/>
      <c r="W41" s="177"/>
      <c r="X41" s="179"/>
      <c r="Y41" s="180"/>
      <c r="Z41" s="180"/>
    </row>
    <row r="42" spans="1:26" s="17" customFormat="1" ht="12.75" hidden="1">
      <c r="A42" s="257"/>
      <c r="B42" s="54"/>
      <c r="C42" s="55"/>
      <c r="D42" s="56"/>
      <c r="E42" s="22">
        <v>0</v>
      </c>
      <c r="F42" s="22">
        <v>0</v>
      </c>
      <c r="G42" s="26">
        <f t="shared" si="8"/>
        <v>0</v>
      </c>
      <c r="H42" s="24">
        <v>0</v>
      </c>
      <c r="I42" s="24">
        <v>0</v>
      </c>
      <c r="J42" s="57"/>
      <c r="K42" s="25">
        <f t="shared" si="9"/>
        <v>0</v>
      </c>
      <c r="L42" s="57"/>
      <c r="M42" s="57"/>
      <c r="N42" s="57"/>
      <c r="O42" s="57"/>
      <c r="P42" s="251"/>
      <c r="Q42" s="43"/>
      <c r="R42" s="44"/>
      <c r="S42" s="44"/>
      <c r="T42" s="44"/>
      <c r="U42" s="44"/>
      <c r="V42" s="44"/>
      <c r="W42" s="177"/>
      <c r="X42" s="179"/>
      <c r="Y42" s="180"/>
      <c r="Z42" s="180"/>
    </row>
    <row r="43" spans="1:26" s="17" customFormat="1" ht="12.75" hidden="1">
      <c r="A43" s="257"/>
      <c r="B43" s="58"/>
      <c r="C43" s="55"/>
      <c r="D43" s="56"/>
      <c r="E43" s="22">
        <v>0</v>
      </c>
      <c r="F43" s="22">
        <v>0</v>
      </c>
      <c r="G43" s="26">
        <f t="shared" si="8"/>
        <v>0</v>
      </c>
      <c r="H43" s="24">
        <v>0</v>
      </c>
      <c r="I43" s="24">
        <v>0</v>
      </c>
      <c r="J43" s="25"/>
      <c r="K43" s="25">
        <f t="shared" si="9"/>
        <v>0</v>
      </c>
      <c r="L43" s="25"/>
      <c r="M43" s="25"/>
      <c r="N43" s="25"/>
      <c r="O43" s="25"/>
      <c r="P43" s="251"/>
      <c r="Q43" s="43"/>
      <c r="R43" s="44"/>
      <c r="S43" s="44"/>
      <c r="T43" s="44"/>
      <c r="U43" s="44"/>
      <c r="V43" s="44"/>
      <c r="W43" s="177"/>
      <c r="X43" s="179"/>
      <c r="Y43" s="180"/>
      <c r="Z43" s="180"/>
    </row>
    <row r="44" spans="1:26" s="17" customFormat="1" ht="12.75" hidden="1">
      <c r="A44" s="257"/>
      <c r="B44" s="58"/>
      <c r="C44" s="55"/>
      <c r="D44" s="56"/>
      <c r="E44" s="22">
        <v>0</v>
      </c>
      <c r="F44" s="22">
        <v>0</v>
      </c>
      <c r="G44" s="26">
        <f t="shared" si="8"/>
        <v>0</v>
      </c>
      <c r="H44" s="24">
        <v>0</v>
      </c>
      <c r="I44" s="24">
        <v>0</v>
      </c>
      <c r="J44" s="57"/>
      <c r="K44" s="25">
        <f t="shared" si="9"/>
        <v>0</v>
      </c>
      <c r="L44" s="57"/>
      <c r="M44" s="57"/>
      <c r="N44" s="57"/>
      <c r="O44" s="57"/>
      <c r="P44" s="251"/>
      <c r="Q44" s="43"/>
      <c r="R44" s="44"/>
      <c r="S44" s="44"/>
      <c r="T44" s="44"/>
      <c r="U44" s="44"/>
      <c r="V44" s="44"/>
      <c r="W44" s="177"/>
      <c r="X44" s="179"/>
      <c r="Y44" s="180"/>
      <c r="Z44" s="180"/>
    </row>
    <row r="45" spans="1:26" s="17" customFormat="1" ht="12.75" hidden="1">
      <c r="A45" s="257"/>
      <c r="B45" s="58"/>
      <c r="C45" s="55"/>
      <c r="D45" s="56"/>
      <c r="E45" s="22">
        <v>0</v>
      </c>
      <c r="F45" s="22">
        <v>0</v>
      </c>
      <c r="G45" s="26">
        <f t="shared" si="8"/>
        <v>0</v>
      </c>
      <c r="H45" s="24">
        <v>0</v>
      </c>
      <c r="I45" s="24">
        <v>0</v>
      </c>
      <c r="J45" s="57"/>
      <c r="K45" s="25">
        <f t="shared" si="9"/>
        <v>0</v>
      </c>
      <c r="L45" s="57"/>
      <c r="M45" s="57"/>
      <c r="N45" s="57"/>
      <c r="O45" s="57"/>
      <c r="P45" s="251"/>
      <c r="Q45" s="43"/>
      <c r="R45" s="44"/>
      <c r="S45" s="44"/>
      <c r="T45" s="44"/>
      <c r="U45" s="44"/>
      <c r="V45" s="44"/>
      <c r="W45" s="177"/>
      <c r="X45" s="179"/>
      <c r="Y45" s="180"/>
      <c r="Z45" s="180"/>
    </row>
    <row r="46" spans="1:26" s="17" customFormat="1" ht="25.5">
      <c r="A46" s="258">
        <v>11</v>
      </c>
      <c r="B46" s="59" t="s">
        <v>87</v>
      </c>
      <c r="C46" s="60" t="s">
        <v>26</v>
      </c>
      <c r="D46" s="61">
        <v>1.5</v>
      </c>
      <c r="E46" s="22">
        <v>0</v>
      </c>
      <c r="F46" s="22">
        <v>0</v>
      </c>
      <c r="G46" s="26">
        <f t="shared" si="8"/>
        <v>0</v>
      </c>
      <c r="H46" s="24">
        <v>0</v>
      </c>
      <c r="I46" s="24">
        <v>0</v>
      </c>
      <c r="J46" s="62">
        <f>G46+H46+I46</f>
        <v>0</v>
      </c>
      <c r="K46" s="25">
        <f t="shared" si="9"/>
        <v>0</v>
      </c>
      <c r="L46" s="62">
        <f>ROUND(G46*D46,2)</f>
        <v>0</v>
      </c>
      <c r="M46" s="62">
        <f>ROUND(H46*D46,2)</f>
        <v>0</v>
      </c>
      <c r="N46" s="62">
        <f>ROUND(I46*D46,2)</f>
        <v>0</v>
      </c>
      <c r="O46" s="62">
        <f>L46+M46+N46</f>
        <v>0</v>
      </c>
      <c r="P46" s="252"/>
      <c r="Q46" s="63">
        <v>7</v>
      </c>
      <c r="R46" s="64">
        <f>Q46*G46</f>
        <v>0</v>
      </c>
      <c r="S46" s="64">
        <f>Q46*H46</f>
        <v>0</v>
      </c>
      <c r="T46" s="64">
        <f>Q46*I46</f>
        <v>0</v>
      </c>
      <c r="U46" s="64">
        <f>SUM(R46:T46)</f>
        <v>0</v>
      </c>
      <c r="V46" s="64">
        <v>0</v>
      </c>
      <c r="W46" s="178">
        <f>U46</f>
        <v>0</v>
      </c>
      <c r="X46" s="181"/>
      <c r="Y46" s="180"/>
      <c r="Z46" s="180"/>
    </row>
    <row r="47" spans="1:23" s="27" customFormat="1" ht="12.75">
      <c r="A47" s="256" t="s">
        <v>100</v>
      </c>
      <c r="B47" s="20" t="s">
        <v>33</v>
      </c>
      <c r="C47" s="21" t="s">
        <v>45</v>
      </c>
      <c r="D47" s="22">
        <v>1</v>
      </c>
      <c r="E47" s="22">
        <v>0</v>
      </c>
      <c r="F47" s="22">
        <v>0</v>
      </c>
      <c r="G47" s="26">
        <f t="shared" si="8"/>
        <v>0</v>
      </c>
      <c r="H47" s="24">
        <v>0</v>
      </c>
      <c r="I47" s="24">
        <v>0</v>
      </c>
      <c r="J47" s="25">
        <f>G47+H47+I47</f>
        <v>0</v>
      </c>
      <c r="K47" s="25">
        <f t="shared" si="9"/>
        <v>0</v>
      </c>
      <c r="L47" s="25">
        <f>ROUND(D47*G47,2)</f>
        <v>0</v>
      </c>
      <c r="M47" s="25">
        <f>D47*H47</f>
        <v>0</v>
      </c>
      <c r="N47" s="25">
        <f>ROUND(D47*I47,2)</f>
        <v>0</v>
      </c>
      <c r="O47" s="25">
        <f>L47+M47+N47</f>
        <v>0</v>
      </c>
      <c r="P47" s="250">
        <f>D47</f>
        <v>1</v>
      </c>
      <c r="Q47" s="15">
        <f>P47*G47</f>
        <v>0</v>
      </c>
      <c r="R47" s="15">
        <f>P47*H47</f>
        <v>0</v>
      </c>
      <c r="S47" s="15">
        <f>P47*I47</f>
        <v>0</v>
      </c>
      <c r="T47" s="15">
        <f>SUM(Q47:S47)</f>
        <v>0</v>
      </c>
      <c r="U47" s="15">
        <v>0</v>
      </c>
      <c r="V47" s="15">
        <f>U47+T47</f>
        <v>0</v>
      </c>
      <c r="W47" s="16">
        <f>O47-V47</f>
        <v>0</v>
      </c>
    </row>
    <row r="48" spans="1:23" ht="14.25" customHeight="1">
      <c r="A48" s="351" t="s">
        <v>34</v>
      </c>
      <c r="B48" s="351"/>
      <c r="C48" s="351"/>
      <c r="D48" s="351"/>
      <c r="E48" s="351"/>
      <c r="F48" s="351"/>
      <c r="G48" s="351"/>
      <c r="H48" s="351"/>
      <c r="I48" s="351"/>
      <c r="J48" s="351"/>
      <c r="K48" s="28">
        <f>SUM(K15:K47)</f>
        <v>0</v>
      </c>
      <c r="L48" s="28">
        <f>SUM(L15:L47)</f>
        <v>0</v>
      </c>
      <c r="M48" s="28">
        <f>SUM(M15:M47)</f>
        <v>0</v>
      </c>
      <c r="N48" s="28">
        <f>SUM(N15:N47)</f>
        <v>0</v>
      </c>
      <c r="O48" s="28">
        <f>SUM(O15:O47)</f>
        <v>0</v>
      </c>
      <c r="P48" s="250"/>
      <c r="Q48" s="15">
        <v>3204.55</v>
      </c>
      <c r="R48" s="15">
        <f>SUM(R15:R47)</f>
        <v>0</v>
      </c>
      <c r="S48" s="15">
        <f>SUM(S15:S47)</f>
        <v>0</v>
      </c>
      <c r="T48" s="15">
        <v>6474.52</v>
      </c>
      <c r="U48" s="15">
        <f>SUM(U15:U47)</f>
        <v>0</v>
      </c>
      <c r="V48" s="15">
        <v>6474.52</v>
      </c>
      <c r="W48" s="16">
        <f>O48-V48</f>
        <v>-6474.52</v>
      </c>
    </row>
    <row r="49" spans="1:23" ht="14.25" customHeight="1" thickBot="1">
      <c r="A49" s="352" t="s">
        <v>35</v>
      </c>
      <c r="B49" s="352"/>
      <c r="C49" s="352"/>
      <c r="D49" s="352"/>
      <c r="E49" s="352"/>
      <c r="F49" s="352"/>
      <c r="G49" s="352"/>
      <c r="H49" s="352"/>
      <c r="I49" s="352"/>
      <c r="J49" s="352"/>
      <c r="K49" s="259"/>
      <c r="L49" s="28"/>
      <c r="M49" s="28"/>
      <c r="N49" s="28"/>
      <c r="O49" s="28">
        <f>SUM(O48:O48)</f>
        <v>0</v>
      </c>
      <c r="P49" s="253"/>
      <c r="Q49" s="30">
        <f aca="true" t="shared" si="10" ref="Q49:W49">SUM(Q48:Q48)</f>
        <v>3204.55</v>
      </c>
      <c r="R49" s="30">
        <f t="shared" si="10"/>
        <v>0</v>
      </c>
      <c r="S49" s="30">
        <f t="shared" si="10"/>
        <v>0</v>
      </c>
      <c r="T49" s="30">
        <f t="shared" si="10"/>
        <v>6474.52</v>
      </c>
      <c r="U49" s="30">
        <f t="shared" si="10"/>
        <v>0</v>
      </c>
      <c r="V49" s="30">
        <f t="shared" si="10"/>
        <v>6474.52</v>
      </c>
      <c r="W49" s="31">
        <f t="shared" si="10"/>
        <v>-6474.52</v>
      </c>
    </row>
    <row r="50" spans="1:15" s="6" customFormat="1" ht="14.25" customHeight="1">
      <c r="A50" s="32"/>
      <c r="B50" s="33"/>
      <c r="C50" s="34"/>
      <c r="D50" s="35"/>
      <c r="E50" s="35"/>
      <c r="F50" s="35"/>
      <c r="G50" s="35"/>
      <c r="H50" s="36"/>
      <c r="I50" s="36"/>
      <c r="J50" s="36"/>
      <c r="K50" s="36"/>
      <c r="L50" s="37"/>
      <c r="O50" s="38"/>
    </row>
    <row r="51" spans="1:13" ht="16.5" customHeight="1">
      <c r="A51" s="39"/>
      <c r="B51" s="350"/>
      <c r="C51" s="350"/>
      <c r="D51" s="2"/>
      <c r="E51" s="2"/>
      <c r="F51" s="2"/>
      <c r="G51" s="1"/>
      <c r="H51" s="3"/>
      <c r="I51" s="4"/>
      <c r="J51" s="350"/>
      <c r="K51" s="350"/>
      <c r="L51" s="350"/>
      <c r="M51" s="350"/>
    </row>
    <row r="52" spans="1:13" ht="14.25" customHeight="1">
      <c r="A52" s="1"/>
      <c r="B52" s="3"/>
      <c r="C52" s="3"/>
      <c r="D52" s="2"/>
      <c r="E52" s="2"/>
      <c r="F52" s="2"/>
      <c r="G52" s="1"/>
      <c r="H52" s="3"/>
      <c r="I52" s="3"/>
      <c r="J52" s="3"/>
      <c r="K52" s="3"/>
      <c r="L52" s="3"/>
      <c r="M52" s="3"/>
    </row>
    <row r="53" spans="1:13" ht="16.5" customHeight="1">
      <c r="A53" s="1"/>
      <c r="B53" s="199" t="s">
        <v>162</v>
      </c>
      <c r="C53" s="3"/>
      <c r="D53" s="2"/>
      <c r="E53" s="2"/>
      <c r="F53" s="2"/>
      <c r="G53" s="1"/>
      <c r="H53" s="3"/>
      <c r="I53" s="3"/>
      <c r="J53" s="3"/>
      <c r="K53" s="3"/>
      <c r="L53" s="3"/>
      <c r="M53" s="3"/>
    </row>
    <row r="54" spans="1:13" ht="16.5" customHeight="1">
      <c r="A54" s="1"/>
      <c r="B54" s="200" t="s">
        <v>163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6.5" customHeight="1">
      <c r="A55" s="3"/>
      <c r="B55" s="350"/>
      <c r="C55" s="350"/>
      <c r="D55" s="3"/>
      <c r="E55" s="3"/>
      <c r="F55" s="3"/>
      <c r="G55" s="3"/>
      <c r="H55" s="3"/>
      <c r="I55" s="3"/>
      <c r="J55" s="3"/>
      <c r="K55" s="3"/>
      <c r="L55" s="3"/>
      <c r="M55" s="3"/>
    </row>
    <row r="57" ht="15" customHeight="1"/>
    <row r="58" ht="57" customHeight="1"/>
    <row r="59" ht="15" customHeight="1"/>
    <row r="60" ht="15" customHeight="1"/>
    <row r="61" ht="15" customHeight="1"/>
    <row r="62" ht="15" customHeight="1"/>
    <row r="63" ht="29.25" customHeight="1"/>
    <row r="64" ht="15" customHeight="1"/>
    <row r="85" ht="15" customHeight="1"/>
  </sheetData>
  <sheetProtection/>
  <mergeCells count="38">
    <mergeCell ref="K8:O8"/>
    <mergeCell ref="E8:J8"/>
    <mergeCell ref="K9:K11"/>
    <mergeCell ref="V8:V11"/>
    <mergeCell ref="N9:N11"/>
    <mergeCell ref="O9:O11"/>
    <mergeCell ref="P9:P11"/>
    <mergeCell ref="P8:T8"/>
    <mergeCell ref="B55:C55"/>
    <mergeCell ref="A48:J48"/>
    <mergeCell ref="B51:C51"/>
    <mergeCell ref="J51:M51"/>
    <mergeCell ref="J9:J11"/>
    <mergeCell ref="L9:L11"/>
    <mergeCell ref="M9:M11"/>
    <mergeCell ref="A49:J49"/>
    <mergeCell ref="D8:D11"/>
    <mergeCell ref="E9:E11"/>
    <mergeCell ref="U8:U11"/>
    <mergeCell ref="A1:W1"/>
    <mergeCell ref="A2:W2"/>
    <mergeCell ref="A3:W3"/>
    <mergeCell ref="A4:I4"/>
    <mergeCell ref="A5:L5"/>
    <mergeCell ref="W8:W11"/>
    <mergeCell ref="S9:S11"/>
    <mergeCell ref="T9:T11"/>
    <mergeCell ref="Q9:Q11"/>
    <mergeCell ref="R9:R11"/>
    <mergeCell ref="A6:I6"/>
    <mergeCell ref="G9:G11"/>
    <mergeCell ref="H9:H11"/>
    <mergeCell ref="I9:I11"/>
    <mergeCell ref="A7:L7"/>
    <mergeCell ref="A8:A11"/>
    <mergeCell ref="B8:B11"/>
    <mergeCell ref="C8:C11"/>
    <mergeCell ref="F9:F11"/>
  </mergeCells>
  <printOptions/>
  <pageMargins left="0.75" right="0.75" top="1" bottom="1" header="0" footer="0"/>
  <pageSetup fitToHeight="0" fitToWidth="1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zoomScalePageLayoutView="0" workbookViewId="0" topLeftCell="A10">
      <selection activeCell="A8" sqref="A8:O58"/>
    </sheetView>
  </sheetViews>
  <sheetFormatPr defaultColWidth="9.140625" defaultRowHeight="16.5" customHeight="1" outlineLevelCol="1"/>
  <cols>
    <col min="1" max="1" width="6.28125" style="174" customWidth="1"/>
    <col min="2" max="2" width="40.421875" style="73" customWidth="1"/>
    <col min="3" max="3" width="7.8515625" style="79" customWidth="1"/>
    <col min="4" max="6" width="8.57421875" style="73" customWidth="1"/>
    <col min="7" max="7" width="7.28125" style="73" customWidth="1"/>
    <col min="8" max="8" width="7.8515625" style="73" customWidth="1"/>
    <col min="9" max="9" width="8.28125" style="73" customWidth="1"/>
    <col min="10" max="11" width="8.8515625" style="73" customWidth="1"/>
    <col min="12" max="12" width="11.140625" style="73" customWidth="1"/>
    <col min="13" max="13" width="9.28125" style="73" customWidth="1"/>
    <col min="14" max="14" width="9.140625" style="73" customWidth="1"/>
    <col min="15" max="15" width="10.57421875" style="73" customWidth="1"/>
    <col min="16" max="16" width="9.140625" style="73" hidden="1" customWidth="1" outlineLevel="1"/>
    <col min="17" max="17" width="0.13671875" style="73" hidden="1" customWidth="1" collapsed="1"/>
    <col min="18" max="18" width="7.7109375" style="96" hidden="1" customWidth="1"/>
    <col min="19" max="19" width="7.7109375" style="73" hidden="1" customWidth="1"/>
    <col min="20" max="20" width="8.00390625" style="96" hidden="1" customWidth="1"/>
    <col min="21" max="21" width="7.7109375" style="96" hidden="1" customWidth="1"/>
    <col min="22" max="23" width="8.28125" style="96" hidden="1" customWidth="1"/>
    <col min="24" max="24" width="7.7109375" style="73" hidden="1" customWidth="1"/>
    <col min="25" max="16384" width="9.140625" style="73" customWidth="1"/>
  </cols>
  <sheetData>
    <row r="1" spans="1:23" s="76" customFormat="1" ht="12.75">
      <c r="A1" s="369" t="s">
        <v>2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75"/>
      <c r="R1" s="77"/>
      <c r="T1" s="77"/>
      <c r="U1" s="77"/>
      <c r="V1" s="77"/>
      <c r="W1" s="77"/>
    </row>
    <row r="2" spans="1:23" s="76" customFormat="1" ht="12.75">
      <c r="A2" s="370" t="s">
        <v>65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78"/>
      <c r="R2" s="77"/>
      <c r="T2" s="77"/>
      <c r="U2" s="77"/>
      <c r="V2" s="77"/>
      <c r="W2" s="77"/>
    </row>
    <row r="3" spans="1:23" s="76" customFormat="1" ht="12.75">
      <c r="A3" s="369" t="s">
        <v>4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75"/>
      <c r="R3" s="77"/>
      <c r="T3" s="77"/>
      <c r="U3" s="77"/>
      <c r="V3" s="77"/>
      <c r="W3" s="77"/>
    </row>
    <row r="4" spans="1:23" s="76" customFormat="1" ht="12.75">
      <c r="A4" s="371"/>
      <c r="B4" s="371"/>
      <c r="C4" s="371"/>
      <c r="D4" s="371"/>
      <c r="E4" s="169"/>
      <c r="F4" s="169"/>
      <c r="G4" s="79"/>
      <c r="H4" s="73"/>
      <c r="I4" s="50"/>
      <c r="J4" s="50"/>
      <c r="K4" s="50"/>
      <c r="L4" s="50"/>
      <c r="M4" s="50"/>
      <c r="N4" s="50"/>
      <c r="O4" s="50"/>
      <c r="P4" s="75"/>
      <c r="R4" s="77"/>
      <c r="T4" s="77"/>
      <c r="U4" s="77"/>
      <c r="V4" s="77"/>
      <c r="W4" s="77"/>
    </row>
    <row r="5" spans="1:23" s="76" customFormat="1" ht="12.75">
      <c r="A5" s="340"/>
      <c r="B5" s="340"/>
      <c r="C5" s="340"/>
      <c r="D5" s="340"/>
      <c r="E5" s="340"/>
      <c r="F5" s="340"/>
      <c r="G5" s="340"/>
      <c r="H5" s="340"/>
      <c r="I5" s="50"/>
      <c r="J5" s="50"/>
      <c r="K5" s="50"/>
      <c r="L5" s="50"/>
      <c r="M5" s="50"/>
      <c r="N5" s="50"/>
      <c r="O5" s="50"/>
      <c r="P5" s="75"/>
      <c r="R5" s="77"/>
      <c r="T5" s="77"/>
      <c r="U5" s="77"/>
      <c r="V5" s="77"/>
      <c r="W5" s="77"/>
    </row>
    <row r="6" spans="1:23" s="76" customFormat="1" ht="12.75">
      <c r="A6" s="366" t="s">
        <v>204</v>
      </c>
      <c r="B6" s="366"/>
      <c r="C6" s="366"/>
      <c r="D6" s="366"/>
      <c r="E6" s="170"/>
      <c r="F6" s="170"/>
      <c r="G6" s="73"/>
      <c r="H6" s="73"/>
      <c r="I6" s="50"/>
      <c r="J6" s="50"/>
      <c r="K6" s="50"/>
      <c r="L6" s="50"/>
      <c r="M6" s="50"/>
      <c r="N6" s="50"/>
      <c r="O6" s="50"/>
      <c r="P6" s="75"/>
      <c r="R6" s="77"/>
      <c r="T6" s="77"/>
      <c r="U6" s="77"/>
      <c r="V6" s="77"/>
      <c r="W6" s="77"/>
    </row>
    <row r="7" spans="1:23" s="76" customFormat="1" ht="13.5" thickBot="1">
      <c r="A7" s="340" t="s">
        <v>0</v>
      </c>
      <c r="B7" s="340"/>
      <c r="C7" s="340"/>
      <c r="D7" s="340"/>
      <c r="E7" s="340"/>
      <c r="F7" s="340"/>
      <c r="G7" s="340"/>
      <c r="H7" s="340"/>
      <c r="I7" s="50"/>
      <c r="J7" s="50"/>
      <c r="K7" s="50"/>
      <c r="L7" s="50"/>
      <c r="M7" s="50"/>
      <c r="N7" s="50"/>
      <c r="O7" s="50"/>
      <c r="P7" s="75"/>
      <c r="R7" s="77"/>
      <c r="T7" s="77"/>
      <c r="U7" s="77"/>
      <c r="V7" s="77"/>
      <c r="W7" s="77"/>
    </row>
    <row r="8" spans="1:24" s="81" customFormat="1" ht="16.5" customHeight="1">
      <c r="A8" s="367" t="s">
        <v>5</v>
      </c>
      <c r="B8" s="367" t="s">
        <v>6</v>
      </c>
      <c r="C8" s="368" t="s">
        <v>7</v>
      </c>
      <c r="D8" s="368" t="s">
        <v>8</v>
      </c>
      <c r="E8" s="377" t="s">
        <v>9</v>
      </c>
      <c r="F8" s="377"/>
      <c r="G8" s="377"/>
      <c r="H8" s="377"/>
      <c r="I8" s="377"/>
      <c r="J8" s="377"/>
      <c r="K8" s="367" t="s">
        <v>10</v>
      </c>
      <c r="L8" s="367"/>
      <c r="M8" s="367"/>
      <c r="N8" s="367"/>
      <c r="O8" s="367"/>
      <c r="P8" s="80"/>
      <c r="Q8" s="365" t="s">
        <v>11</v>
      </c>
      <c r="R8" s="365"/>
      <c r="S8" s="365"/>
      <c r="T8" s="365"/>
      <c r="U8" s="365"/>
      <c r="V8" s="374" t="s">
        <v>12</v>
      </c>
      <c r="W8" s="374" t="s">
        <v>13</v>
      </c>
      <c r="X8" s="347" t="s">
        <v>59</v>
      </c>
    </row>
    <row r="9" spans="1:24" s="81" customFormat="1" ht="16.5" customHeight="1">
      <c r="A9" s="367"/>
      <c r="B9" s="367"/>
      <c r="C9" s="368"/>
      <c r="D9" s="368"/>
      <c r="E9" s="339" t="s">
        <v>180</v>
      </c>
      <c r="F9" s="339" t="s">
        <v>181</v>
      </c>
      <c r="G9" s="339" t="s">
        <v>15</v>
      </c>
      <c r="H9" s="339" t="s">
        <v>16</v>
      </c>
      <c r="I9" s="339" t="s">
        <v>17</v>
      </c>
      <c r="J9" s="339" t="s">
        <v>18</v>
      </c>
      <c r="K9" s="339" t="s">
        <v>182</v>
      </c>
      <c r="L9" s="339" t="s">
        <v>15</v>
      </c>
      <c r="M9" s="339" t="s">
        <v>16</v>
      </c>
      <c r="N9" s="339" t="s">
        <v>19</v>
      </c>
      <c r="O9" s="339" t="s">
        <v>18</v>
      </c>
      <c r="P9" s="372" t="s">
        <v>90</v>
      </c>
      <c r="Q9" s="336" t="s">
        <v>8</v>
      </c>
      <c r="R9" s="375" t="s">
        <v>20</v>
      </c>
      <c r="S9" s="336" t="s">
        <v>21</v>
      </c>
      <c r="T9" s="375" t="s">
        <v>22</v>
      </c>
      <c r="U9" s="375" t="s">
        <v>38</v>
      </c>
      <c r="V9" s="375"/>
      <c r="W9" s="375"/>
      <c r="X9" s="348"/>
    </row>
    <row r="10" spans="1:24" s="81" customFormat="1" ht="14.25" customHeight="1">
      <c r="A10" s="367"/>
      <c r="B10" s="367"/>
      <c r="C10" s="368"/>
      <c r="D10" s="368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72"/>
      <c r="Q10" s="336"/>
      <c r="R10" s="375"/>
      <c r="S10" s="336"/>
      <c r="T10" s="375"/>
      <c r="U10" s="375"/>
      <c r="V10" s="375"/>
      <c r="W10" s="375"/>
      <c r="X10" s="348"/>
    </row>
    <row r="11" spans="1:24" s="81" customFormat="1" ht="39" customHeight="1" thickBot="1">
      <c r="A11" s="367"/>
      <c r="B11" s="367"/>
      <c r="C11" s="368"/>
      <c r="D11" s="368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73"/>
      <c r="Q11" s="337"/>
      <c r="R11" s="376"/>
      <c r="S11" s="337"/>
      <c r="T11" s="376"/>
      <c r="U11" s="376"/>
      <c r="V11" s="376"/>
      <c r="W11" s="376"/>
      <c r="X11" s="349"/>
    </row>
    <row r="12" spans="1:24" s="81" customFormat="1" ht="12.75">
      <c r="A12" s="271">
        <v>1</v>
      </c>
      <c r="B12" s="271">
        <v>2</v>
      </c>
      <c r="C12" s="171">
        <v>3</v>
      </c>
      <c r="D12" s="271">
        <v>4</v>
      </c>
      <c r="E12" s="52" t="s">
        <v>186</v>
      </c>
      <c r="F12" s="52" t="s">
        <v>187</v>
      </c>
      <c r="G12" s="52" t="s">
        <v>188</v>
      </c>
      <c r="H12" s="52" t="s">
        <v>189</v>
      </c>
      <c r="I12" s="52" t="s">
        <v>190</v>
      </c>
      <c r="J12" s="52" t="s">
        <v>191</v>
      </c>
      <c r="K12" s="52" t="s">
        <v>192</v>
      </c>
      <c r="L12" s="52" t="s">
        <v>193</v>
      </c>
      <c r="M12" s="52" t="s">
        <v>194</v>
      </c>
      <c r="N12" s="52" t="s">
        <v>195</v>
      </c>
      <c r="O12" s="52" t="s">
        <v>196</v>
      </c>
      <c r="P12" s="82"/>
      <c r="Q12" s="11">
        <v>13</v>
      </c>
      <c r="R12" s="83">
        <v>14</v>
      </c>
      <c r="S12" s="11">
        <v>15</v>
      </c>
      <c r="T12" s="83">
        <v>16</v>
      </c>
      <c r="U12" s="11">
        <v>17</v>
      </c>
      <c r="V12" s="83">
        <v>18</v>
      </c>
      <c r="W12" s="11">
        <v>19</v>
      </c>
      <c r="X12" s="12">
        <v>20</v>
      </c>
    </row>
    <row r="13" spans="1:24" s="81" customFormat="1" ht="12.75">
      <c r="A13" s="271"/>
      <c r="B13" s="272" t="s">
        <v>144</v>
      </c>
      <c r="C13" s="1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82"/>
      <c r="Q13" s="11"/>
      <c r="R13" s="83"/>
      <c r="S13" s="11"/>
      <c r="T13" s="83"/>
      <c r="U13" s="11"/>
      <c r="V13" s="83"/>
      <c r="W13" s="11"/>
      <c r="X13" s="12"/>
    </row>
    <row r="14" spans="1:24" s="17" customFormat="1" ht="12.75">
      <c r="A14" s="256" t="s">
        <v>25</v>
      </c>
      <c r="B14" s="20" t="s">
        <v>67</v>
      </c>
      <c r="C14" s="21" t="s">
        <v>66</v>
      </c>
      <c r="D14" s="22">
        <v>2</v>
      </c>
      <c r="E14" s="22">
        <v>0</v>
      </c>
      <c r="F14" s="22">
        <v>0</v>
      </c>
      <c r="G14" s="26">
        <f>F14*E14</f>
        <v>0</v>
      </c>
      <c r="H14" s="24">
        <v>0</v>
      </c>
      <c r="I14" s="24">
        <v>0</v>
      </c>
      <c r="J14" s="25">
        <f>G14+H14+I14</f>
        <v>0</v>
      </c>
      <c r="K14" s="25">
        <f>D14*E14</f>
        <v>0</v>
      </c>
      <c r="L14" s="25">
        <f>ROUND(D14*G14,2)</f>
        <v>0</v>
      </c>
      <c r="M14" s="25">
        <f>D14*H14</f>
        <v>0</v>
      </c>
      <c r="N14" s="25">
        <f>ROUND(D14*I14,2)</f>
        <v>0</v>
      </c>
      <c r="O14" s="25">
        <f>L14+M14+N14</f>
        <v>0</v>
      </c>
      <c r="P14" s="40"/>
      <c r="Q14" s="15"/>
      <c r="R14" s="15">
        <f>Q14*G14</f>
        <v>0</v>
      </c>
      <c r="S14" s="15">
        <f>Q14*H14</f>
        <v>0</v>
      </c>
      <c r="T14" s="15">
        <f>Q14*I14</f>
        <v>0</v>
      </c>
      <c r="U14" s="15">
        <f>SUM(R14:T14)</f>
        <v>0</v>
      </c>
      <c r="V14" s="15"/>
      <c r="W14" s="15">
        <f>V14+U14</f>
        <v>0</v>
      </c>
      <c r="X14" s="16">
        <f>O14-W14</f>
        <v>0</v>
      </c>
    </row>
    <row r="15" spans="1:24" s="17" customFormat="1" ht="12.75">
      <c r="A15" s="256"/>
      <c r="B15" s="20" t="s">
        <v>69</v>
      </c>
      <c r="C15" s="21" t="s">
        <v>39</v>
      </c>
      <c r="D15" s="22">
        <v>1</v>
      </c>
      <c r="E15" s="22"/>
      <c r="F15" s="22"/>
      <c r="G15" s="24"/>
      <c r="H15" s="24">
        <v>0</v>
      </c>
      <c r="I15" s="24"/>
      <c r="J15" s="25">
        <f>G15+H15+I15</f>
        <v>0</v>
      </c>
      <c r="K15" s="25"/>
      <c r="L15" s="25"/>
      <c r="M15" s="25">
        <f>ROUND(D15*H15,2)</f>
        <v>0</v>
      </c>
      <c r="N15" s="25"/>
      <c r="O15" s="25">
        <f>L15+M15+N15</f>
        <v>0</v>
      </c>
      <c r="P15" s="40"/>
      <c r="Q15" s="15"/>
      <c r="R15" s="15">
        <f>Q15*G15</f>
        <v>0</v>
      </c>
      <c r="S15" s="15">
        <f>Q15*H15</f>
        <v>0</v>
      </c>
      <c r="T15" s="15">
        <f>Q15*I15</f>
        <v>0</v>
      </c>
      <c r="U15" s="15">
        <f>SUM(R15:T15)</f>
        <v>0</v>
      </c>
      <c r="V15" s="15"/>
      <c r="W15" s="15">
        <f>V15+U15</f>
        <v>0</v>
      </c>
      <c r="X15" s="16">
        <f>O15-W15</f>
        <v>0</v>
      </c>
    </row>
    <row r="16" spans="1:24" s="17" customFormat="1" ht="12.75">
      <c r="A16" s="256"/>
      <c r="B16" s="20" t="s">
        <v>68</v>
      </c>
      <c r="C16" s="21" t="s">
        <v>39</v>
      </c>
      <c r="D16" s="22">
        <v>1</v>
      </c>
      <c r="E16" s="22"/>
      <c r="F16" s="22"/>
      <c r="G16" s="24"/>
      <c r="H16" s="24">
        <v>0</v>
      </c>
      <c r="I16" s="24"/>
      <c r="J16" s="25">
        <f>G16+H16+I16</f>
        <v>0</v>
      </c>
      <c r="K16" s="25"/>
      <c r="L16" s="25"/>
      <c r="M16" s="25">
        <f>ROUND(D16*H16,2)</f>
        <v>0</v>
      </c>
      <c r="N16" s="25"/>
      <c r="O16" s="25">
        <f>L16+M16+N16</f>
        <v>0</v>
      </c>
      <c r="P16" s="40"/>
      <c r="Q16" s="15"/>
      <c r="R16" s="15">
        <f>Q16*G16</f>
        <v>0</v>
      </c>
      <c r="S16" s="15">
        <f>Q16*H16</f>
        <v>0</v>
      </c>
      <c r="T16" s="15">
        <f>Q16*I16</f>
        <v>0</v>
      </c>
      <c r="U16" s="15">
        <f>SUM(R16:T16)</f>
        <v>0</v>
      </c>
      <c r="V16" s="15"/>
      <c r="W16" s="15">
        <f>V16+U16</f>
        <v>0</v>
      </c>
      <c r="X16" s="16">
        <f>O16-W16</f>
        <v>0</v>
      </c>
    </row>
    <row r="17" spans="1:24" s="17" customFormat="1" ht="12.75">
      <c r="A17" s="256" t="s">
        <v>27</v>
      </c>
      <c r="B17" s="20" t="s">
        <v>143</v>
      </c>
      <c r="C17" s="21" t="s">
        <v>66</v>
      </c>
      <c r="D17" s="22">
        <v>1</v>
      </c>
      <c r="E17" s="22">
        <v>0</v>
      </c>
      <c r="F17" s="22">
        <v>0</v>
      </c>
      <c r="G17" s="26">
        <f>F17*E17</f>
        <v>0</v>
      </c>
      <c r="H17" s="24">
        <v>0</v>
      </c>
      <c r="I17" s="24">
        <v>0</v>
      </c>
      <c r="J17" s="25">
        <f>G17+H17+I17</f>
        <v>0</v>
      </c>
      <c r="K17" s="25">
        <f>D17*E17</f>
        <v>0</v>
      </c>
      <c r="L17" s="25">
        <f>ROUND(D17*G17,2)</f>
        <v>0</v>
      </c>
      <c r="M17" s="25">
        <f>D17*H17</f>
        <v>0</v>
      </c>
      <c r="N17" s="25">
        <f>ROUND(D17*I17,2)</f>
        <v>0</v>
      </c>
      <c r="O17" s="25">
        <f>L17+M17+N17</f>
        <v>0</v>
      </c>
      <c r="P17" s="40"/>
      <c r="Q17" s="15"/>
      <c r="R17" s="15"/>
      <c r="S17" s="15"/>
      <c r="T17" s="15"/>
      <c r="U17" s="15"/>
      <c r="V17" s="15"/>
      <c r="W17" s="15"/>
      <c r="X17" s="16"/>
    </row>
    <row r="18" spans="1:24" s="17" customFormat="1" ht="12.75">
      <c r="A18" s="256"/>
      <c r="B18" s="84" t="s">
        <v>139</v>
      </c>
      <c r="C18" s="21"/>
      <c r="D18" s="22"/>
      <c r="E18" s="22"/>
      <c r="F18" s="22"/>
      <c r="G18" s="24"/>
      <c r="H18" s="24"/>
      <c r="I18" s="24"/>
      <c r="J18" s="25"/>
      <c r="K18" s="25"/>
      <c r="L18" s="25"/>
      <c r="M18" s="25"/>
      <c r="N18" s="25"/>
      <c r="O18" s="25"/>
      <c r="P18" s="40"/>
      <c r="Q18" s="15"/>
      <c r="R18" s="15"/>
      <c r="S18" s="15"/>
      <c r="T18" s="15"/>
      <c r="U18" s="15"/>
      <c r="V18" s="15"/>
      <c r="W18" s="15"/>
      <c r="X18" s="16"/>
    </row>
    <row r="19" spans="1:24" s="17" customFormat="1" ht="12.75">
      <c r="A19" s="256"/>
      <c r="B19" s="84"/>
      <c r="C19" s="21"/>
      <c r="D19" s="22"/>
      <c r="E19" s="22"/>
      <c r="F19" s="22"/>
      <c r="G19" s="24"/>
      <c r="H19" s="24"/>
      <c r="I19" s="24"/>
      <c r="J19" s="25"/>
      <c r="K19" s="25"/>
      <c r="L19" s="25"/>
      <c r="M19" s="25"/>
      <c r="N19" s="25"/>
      <c r="O19" s="25"/>
      <c r="P19" s="40"/>
      <c r="Q19" s="15"/>
      <c r="R19" s="15"/>
      <c r="S19" s="15"/>
      <c r="T19" s="15"/>
      <c r="U19" s="15"/>
      <c r="V19" s="15"/>
      <c r="W19" s="15"/>
      <c r="X19" s="16"/>
    </row>
    <row r="20" spans="1:24" s="46" customFormat="1" ht="12.75">
      <c r="A20" s="261">
        <v>3</v>
      </c>
      <c r="B20" s="86" t="s">
        <v>141</v>
      </c>
      <c r="C20" s="41" t="s">
        <v>26</v>
      </c>
      <c r="D20" s="22">
        <v>9.85</v>
      </c>
      <c r="E20" s="22">
        <v>0</v>
      </c>
      <c r="F20" s="22">
        <v>0</v>
      </c>
      <c r="G20" s="26">
        <f>F20*E20</f>
        <v>0</v>
      </c>
      <c r="H20" s="24">
        <v>0</v>
      </c>
      <c r="I20" s="24">
        <v>0</v>
      </c>
      <c r="J20" s="25">
        <f>G20+H20+I20</f>
        <v>0</v>
      </c>
      <c r="K20" s="25">
        <f>D20*E20</f>
        <v>0</v>
      </c>
      <c r="L20" s="25">
        <f>ROUND(D20*G20,2)</f>
        <v>0</v>
      </c>
      <c r="M20" s="25">
        <f>D20*H20</f>
        <v>0</v>
      </c>
      <c r="N20" s="25">
        <f>ROUND(D20*I20,2)</f>
        <v>0</v>
      </c>
      <c r="O20" s="25">
        <f>L20+M20+N20</f>
        <v>0</v>
      </c>
      <c r="P20" s="42"/>
      <c r="Q20" s="43"/>
      <c r="R20" s="43">
        <f>Q20*G20</f>
        <v>0</v>
      </c>
      <c r="S20" s="43">
        <f>Q20*H20</f>
        <v>0</v>
      </c>
      <c r="T20" s="43">
        <f>Q20*I20</f>
        <v>0</v>
      </c>
      <c r="U20" s="43">
        <f>SUM(R20:T20)</f>
        <v>0</v>
      </c>
      <c r="V20" s="43">
        <f>U20</f>
        <v>0</v>
      </c>
      <c r="W20" s="43">
        <f>U20</f>
        <v>0</v>
      </c>
      <c r="X20" s="45">
        <f>O20-W20</f>
        <v>0</v>
      </c>
    </row>
    <row r="21" spans="1:24" s="46" customFormat="1" ht="12.75">
      <c r="A21" s="261"/>
      <c r="B21" s="86" t="s">
        <v>72</v>
      </c>
      <c r="C21" s="41" t="s">
        <v>73</v>
      </c>
      <c r="D21" s="22">
        <v>1.25</v>
      </c>
      <c r="E21" s="22"/>
      <c r="F21" s="22"/>
      <c r="G21" s="24"/>
      <c r="H21" s="24">
        <v>0</v>
      </c>
      <c r="I21" s="24"/>
      <c r="J21" s="25">
        <f>G21+H21+I21</f>
        <v>0</v>
      </c>
      <c r="K21" s="25"/>
      <c r="L21" s="25"/>
      <c r="M21" s="25">
        <f>ROUND(D21*H21,2)</f>
        <v>0</v>
      </c>
      <c r="N21" s="25"/>
      <c r="O21" s="25">
        <f>L21+M21+N21</f>
        <v>0</v>
      </c>
      <c r="P21" s="42"/>
      <c r="Q21" s="43"/>
      <c r="R21" s="43">
        <f>Q21*G21</f>
        <v>0</v>
      </c>
      <c r="S21" s="43">
        <f>Q21*H21</f>
        <v>0</v>
      </c>
      <c r="T21" s="43">
        <f>Q21*I21</f>
        <v>0</v>
      </c>
      <c r="U21" s="43">
        <f>SUM(R21:T21)</f>
        <v>0</v>
      </c>
      <c r="V21" s="43">
        <f>U21</f>
        <v>0</v>
      </c>
      <c r="W21" s="43">
        <f>U21</f>
        <v>0</v>
      </c>
      <c r="X21" s="45">
        <f>O21-W21</f>
        <v>0</v>
      </c>
    </row>
    <row r="22" spans="1:24" s="46" customFormat="1" ht="25.5">
      <c r="A22" s="261">
        <v>4</v>
      </c>
      <c r="B22" s="86" t="s">
        <v>140</v>
      </c>
      <c r="C22" s="41" t="s">
        <v>26</v>
      </c>
      <c r="D22" s="22">
        <v>9.85</v>
      </c>
      <c r="E22" s="22">
        <v>0</v>
      </c>
      <c r="F22" s="22">
        <v>0</v>
      </c>
      <c r="G22" s="26">
        <f>F22*E22</f>
        <v>0</v>
      </c>
      <c r="H22" s="24">
        <v>0</v>
      </c>
      <c r="I22" s="24">
        <v>0</v>
      </c>
      <c r="J22" s="25">
        <f>G22+H22+I22</f>
        <v>0</v>
      </c>
      <c r="K22" s="25">
        <f>D22*E22</f>
        <v>0</v>
      </c>
      <c r="L22" s="25">
        <f>ROUND(D22*G22,2)</f>
        <v>0</v>
      </c>
      <c r="M22" s="25">
        <f>D22*H22</f>
        <v>0</v>
      </c>
      <c r="N22" s="25">
        <f>ROUND(D22*I22,2)</f>
        <v>0</v>
      </c>
      <c r="O22" s="25">
        <f>L22+M22+N22</f>
        <v>0</v>
      </c>
      <c r="P22" s="42"/>
      <c r="Q22" s="43"/>
      <c r="R22" s="43">
        <f>Q22*G22</f>
        <v>0</v>
      </c>
      <c r="S22" s="43">
        <f>Q22*H22</f>
        <v>0</v>
      </c>
      <c r="T22" s="43">
        <f>Q22*I22</f>
        <v>0</v>
      </c>
      <c r="U22" s="43">
        <f>SUM(R22:T22)</f>
        <v>0</v>
      </c>
      <c r="V22" s="43">
        <f>U22</f>
        <v>0</v>
      </c>
      <c r="W22" s="43">
        <f>U22</f>
        <v>0</v>
      </c>
      <c r="X22" s="45">
        <f>O22-W22</f>
        <v>0</v>
      </c>
    </row>
    <row r="23" spans="1:24" s="46" customFormat="1" ht="12.75">
      <c r="A23" s="261">
        <v>5</v>
      </c>
      <c r="B23" s="86" t="s">
        <v>142</v>
      </c>
      <c r="C23" s="41" t="s">
        <v>91</v>
      </c>
      <c r="D23" s="22">
        <v>13.38</v>
      </c>
      <c r="E23" s="22">
        <v>0</v>
      </c>
      <c r="F23" s="22">
        <v>0</v>
      </c>
      <c r="G23" s="26">
        <f>F23*E23</f>
        <v>0</v>
      </c>
      <c r="H23" s="24">
        <v>0</v>
      </c>
      <c r="I23" s="24">
        <v>0</v>
      </c>
      <c r="J23" s="25">
        <f>G23+H23+I23</f>
        <v>0</v>
      </c>
      <c r="K23" s="25">
        <f>D23*E23</f>
        <v>0</v>
      </c>
      <c r="L23" s="25">
        <f>ROUND(D23*G23,2)</f>
        <v>0</v>
      </c>
      <c r="M23" s="25">
        <f>D23*H23</f>
        <v>0</v>
      </c>
      <c r="N23" s="25">
        <f>ROUND(D23*I23,2)</f>
        <v>0</v>
      </c>
      <c r="O23" s="25">
        <f>L23+M23+N23</f>
        <v>0</v>
      </c>
      <c r="P23" s="42"/>
      <c r="Q23" s="43"/>
      <c r="R23" s="43"/>
      <c r="S23" s="43"/>
      <c r="T23" s="43"/>
      <c r="U23" s="43"/>
      <c r="V23" s="43"/>
      <c r="W23" s="43"/>
      <c r="X23" s="45"/>
    </row>
    <row r="24" spans="1:24" s="46" customFormat="1" ht="12.75">
      <c r="A24" s="261"/>
      <c r="B24" s="84" t="s">
        <v>76</v>
      </c>
      <c r="C24" s="41"/>
      <c r="D24" s="22"/>
      <c r="E24" s="22"/>
      <c r="F24" s="22"/>
      <c r="G24" s="24"/>
      <c r="H24" s="24"/>
      <c r="I24" s="24"/>
      <c r="J24" s="25"/>
      <c r="K24" s="25"/>
      <c r="L24" s="25"/>
      <c r="M24" s="25"/>
      <c r="N24" s="25"/>
      <c r="O24" s="25"/>
      <c r="P24" s="42"/>
      <c r="Q24" s="43"/>
      <c r="R24" s="44"/>
      <c r="S24" s="43"/>
      <c r="T24" s="44"/>
      <c r="U24" s="44"/>
      <c r="V24" s="44"/>
      <c r="W24" s="44"/>
      <c r="X24" s="45"/>
    </row>
    <row r="25" spans="1:24" s="46" customFormat="1" ht="12.75">
      <c r="A25" s="261">
        <v>6</v>
      </c>
      <c r="B25" s="175" t="s">
        <v>138</v>
      </c>
      <c r="C25" s="41" t="s">
        <v>26</v>
      </c>
      <c r="D25" s="22">
        <v>9.85</v>
      </c>
      <c r="E25" s="22">
        <v>0</v>
      </c>
      <c r="F25" s="22">
        <v>0</v>
      </c>
      <c r="G25" s="26">
        <f>F25*E25</f>
        <v>0</v>
      </c>
      <c r="H25" s="24">
        <v>0</v>
      </c>
      <c r="I25" s="24">
        <v>0</v>
      </c>
      <c r="J25" s="25">
        <f>G25+H25+I25</f>
        <v>0</v>
      </c>
      <c r="K25" s="25">
        <f>D25*E25</f>
        <v>0</v>
      </c>
      <c r="L25" s="25">
        <f>ROUND(D25*G25,2)</f>
        <v>0</v>
      </c>
      <c r="M25" s="25">
        <f>D25*H25</f>
        <v>0</v>
      </c>
      <c r="N25" s="25">
        <f>ROUND(D25*I25,2)</f>
        <v>0</v>
      </c>
      <c r="O25" s="25">
        <f>L25+M25+N25</f>
        <v>0</v>
      </c>
      <c r="P25" s="42"/>
      <c r="Q25" s="44">
        <v>20</v>
      </c>
      <c r="R25" s="44">
        <f>Q25*G25</f>
        <v>0</v>
      </c>
      <c r="S25" s="44">
        <f>Q25*H25</f>
        <v>0</v>
      </c>
      <c r="T25" s="44">
        <f>Q25*I25</f>
        <v>0</v>
      </c>
      <c r="U25" s="44">
        <f>SUM(R25:T25)</f>
        <v>0</v>
      </c>
      <c r="V25" s="44">
        <f>U25</f>
        <v>0</v>
      </c>
      <c r="W25" s="44">
        <f>U25</f>
        <v>0</v>
      </c>
      <c r="X25" s="45">
        <f>O25-W25</f>
        <v>0</v>
      </c>
    </row>
    <row r="26" spans="1:24" s="46" customFormat="1" ht="12.75">
      <c r="A26" s="261">
        <v>7</v>
      </c>
      <c r="B26" s="86" t="s">
        <v>74</v>
      </c>
      <c r="C26" s="41" t="s">
        <v>26</v>
      </c>
      <c r="D26" s="22">
        <v>9.85</v>
      </c>
      <c r="E26" s="22">
        <v>0</v>
      </c>
      <c r="F26" s="22">
        <v>0</v>
      </c>
      <c r="G26" s="26">
        <f>F26*E26</f>
        <v>0</v>
      </c>
      <c r="H26" s="24">
        <v>0</v>
      </c>
      <c r="I26" s="24">
        <v>0</v>
      </c>
      <c r="J26" s="25">
        <f>G26+H26+I26</f>
        <v>0</v>
      </c>
      <c r="K26" s="25">
        <f>D26*E26</f>
        <v>0</v>
      </c>
      <c r="L26" s="25">
        <f>ROUND(D26*G26,2)</f>
        <v>0</v>
      </c>
      <c r="M26" s="25">
        <f>D26*H26</f>
        <v>0</v>
      </c>
      <c r="N26" s="25">
        <f>ROUND(D26*I26,2)</f>
        <v>0</v>
      </c>
      <c r="O26" s="25">
        <f>L26+M26+N26</f>
        <v>0</v>
      </c>
      <c r="P26" s="42"/>
      <c r="Q26" s="44">
        <v>20</v>
      </c>
      <c r="R26" s="44">
        <f>Q26*G26</f>
        <v>0</v>
      </c>
      <c r="S26" s="44">
        <f>Q26*H26</f>
        <v>0</v>
      </c>
      <c r="T26" s="44">
        <f>Q26*I26</f>
        <v>0</v>
      </c>
      <c r="U26" s="44">
        <f>SUM(R26:T26)</f>
        <v>0</v>
      </c>
      <c r="V26" s="44">
        <f>U26</f>
        <v>0</v>
      </c>
      <c r="W26" s="44">
        <f>U26</f>
        <v>0</v>
      </c>
      <c r="X26" s="45">
        <f>O26-W26</f>
        <v>0</v>
      </c>
    </row>
    <row r="27" spans="1:24" s="46" customFormat="1" ht="12.75">
      <c r="A27" s="261"/>
      <c r="B27" s="86" t="s">
        <v>75</v>
      </c>
      <c r="C27" s="41" t="s">
        <v>73</v>
      </c>
      <c r="D27" s="22">
        <f>D26*0.27</f>
        <v>2.6595</v>
      </c>
      <c r="E27" s="22"/>
      <c r="F27" s="22"/>
      <c r="G27" s="24"/>
      <c r="H27" s="24">
        <v>0</v>
      </c>
      <c r="I27" s="24"/>
      <c r="J27" s="25">
        <f>G27+H27+I27</f>
        <v>0</v>
      </c>
      <c r="K27" s="25"/>
      <c r="L27" s="25"/>
      <c r="M27" s="25">
        <f>ROUND(D27*H27,2)</f>
        <v>0</v>
      </c>
      <c r="N27" s="25"/>
      <c r="O27" s="25">
        <f>L27+M27+N27</f>
        <v>0</v>
      </c>
      <c r="P27" s="42"/>
      <c r="Q27" s="44">
        <v>5.4</v>
      </c>
      <c r="R27" s="44">
        <f>Q27*G27</f>
        <v>0</v>
      </c>
      <c r="S27" s="44">
        <f>Q27*H27</f>
        <v>0</v>
      </c>
      <c r="T27" s="44">
        <f>Q27*I27</f>
        <v>0</v>
      </c>
      <c r="U27" s="44">
        <f>SUM(R27:T27)</f>
        <v>0</v>
      </c>
      <c r="V27" s="44">
        <f>U27</f>
        <v>0</v>
      </c>
      <c r="W27" s="44">
        <f>U27</f>
        <v>0</v>
      </c>
      <c r="X27" s="45">
        <f>O27-W27</f>
        <v>0</v>
      </c>
    </row>
    <row r="28" spans="1:24" s="46" customFormat="1" ht="12.75">
      <c r="A28" s="261"/>
      <c r="B28" s="84" t="s">
        <v>79</v>
      </c>
      <c r="C28" s="41"/>
      <c r="D28" s="22"/>
      <c r="E28" s="22"/>
      <c r="F28" s="22"/>
      <c r="G28" s="24"/>
      <c r="H28" s="24"/>
      <c r="I28" s="24"/>
      <c r="J28" s="25"/>
      <c r="K28" s="25"/>
      <c r="L28" s="25"/>
      <c r="M28" s="25"/>
      <c r="N28" s="25"/>
      <c r="O28" s="25"/>
      <c r="P28" s="42"/>
      <c r="Q28" s="43"/>
      <c r="R28" s="44"/>
      <c r="S28" s="43"/>
      <c r="T28" s="44"/>
      <c r="U28" s="44"/>
      <c r="V28" s="44"/>
      <c r="W28" s="44"/>
      <c r="X28" s="45"/>
    </row>
    <row r="29" spans="1:24" s="46" customFormat="1" ht="25.5">
      <c r="A29" s="261">
        <v>8</v>
      </c>
      <c r="B29" s="86" t="s">
        <v>80</v>
      </c>
      <c r="C29" s="41" t="s">
        <v>26</v>
      </c>
      <c r="D29" s="22">
        <v>8.8</v>
      </c>
      <c r="E29" s="22">
        <v>0</v>
      </c>
      <c r="F29" s="22">
        <v>0</v>
      </c>
      <c r="G29" s="26">
        <f>F29*E29</f>
        <v>0</v>
      </c>
      <c r="H29" s="24">
        <v>0</v>
      </c>
      <c r="I29" s="24">
        <v>0</v>
      </c>
      <c r="J29" s="25">
        <f>G29+H29+I29</f>
        <v>0</v>
      </c>
      <c r="K29" s="25">
        <f>D29*E29</f>
        <v>0</v>
      </c>
      <c r="L29" s="25">
        <f>ROUND(D29*G29,2)</f>
        <v>0</v>
      </c>
      <c r="M29" s="25">
        <f>D29*H29</f>
        <v>0</v>
      </c>
      <c r="N29" s="25">
        <f>ROUND(D29*I29,2)</f>
        <v>0</v>
      </c>
      <c r="O29" s="25">
        <f>L29+M29+N29</f>
        <v>0</v>
      </c>
      <c r="P29" s="42"/>
      <c r="Q29" s="44">
        <v>24</v>
      </c>
      <c r="R29" s="44">
        <f aca="true" t="shared" si="0" ref="R29:R34">Q29*G29</f>
        <v>0</v>
      </c>
      <c r="S29" s="44">
        <f aca="true" t="shared" si="1" ref="S29:S34">Q29*H29</f>
        <v>0</v>
      </c>
      <c r="T29" s="44">
        <f aca="true" t="shared" si="2" ref="T29:T34">Q29*I29</f>
        <v>0</v>
      </c>
      <c r="U29" s="44">
        <f aca="true" t="shared" si="3" ref="U29:U34">SUM(R29:T29)</f>
        <v>0</v>
      </c>
      <c r="V29" s="44">
        <f aca="true" t="shared" si="4" ref="V29:V34">U29</f>
        <v>0</v>
      </c>
      <c r="W29" s="44">
        <f aca="true" t="shared" si="5" ref="W29:W34">U29</f>
        <v>0</v>
      </c>
      <c r="X29" s="45">
        <f aca="true" t="shared" si="6" ref="X29:X34">O29-W29</f>
        <v>0</v>
      </c>
    </row>
    <row r="30" spans="1:24" s="46" customFormat="1" ht="12.75">
      <c r="A30" s="261"/>
      <c r="B30" s="86" t="s">
        <v>72</v>
      </c>
      <c r="C30" s="41" t="s">
        <v>73</v>
      </c>
      <c r="D30" s="22">
        <f>D29*0.2</f>
        <v>1.7600000000000002</v>
      </c>
      <c r="E30" s="22"/>
      <c r="F30" s="22"/>
      <c r="G30" s="24"/>
      <c r="H30" s="24">
        <v>0</v>
      </c>
      <c r="I30" s="24"/>
      <c r="J30" s="25">
        <f>G30+H30+I30</f>
        <v>0</v>
      </c>
      <c r="K30" s="25"/>
      <c r="L30" s="25"/>
      <c r="M30" s="25">
        <f>ROUND(D30*H30,2)</f>
        <v>0</v>
      </c>
      <c r="N30" s="25"/>
      <c r="O30" s="25">
        <f>L30+M30+N30</f>
        <v>0</v>
      </c>
      <c r="P30" s="42"/>
      <c r="Q30" s="44">
        <v>4.8</v>
      </c>
      <c r="R30" s="44">
        <f t="shared" si="0"/>
        <v>0</v>
      </c>
      <c r="S30" s="44">
        <f t="shared" si="1"/>
        <v>0</v>
      </c>
      <c r="T30" s="44">
        <f t="shared" si="2"/>
        <v>0</v>
      </c>
      <c r="U30" s="44">
        <f t="shared" si="3"/>
        <v>0</v>
      </c>
      <c r="V30" s="44">
        <f t="shared" si="4"/>
        <v>0</v>
      </c>
      <c r="W30" s="44">
        <f t="shared" si="5"/>
        <v>0</v>
      </c>
      <c r="X30" s="45">
        <f t="shared" si="6"/>
        <v>0</v>
      </c>
    </row>
    <row r="31" spans="1:24" s="46" customFormat="1" ht="12.75">
      <c r="A31" s="261"/>
      <c r="B31" s="86" t="s">
        <v>82</v>
      </c>
      <c r="C31" s="41" t="s">
        <v>60</v>
      </c>
      <c r="D31" s="22">
        <v>12.5</v>
      </c>
      <c r="E31" s="22"/>
      <c r="F31" s="22"/>
      <c r="G31" s="24"/>
      <c r="H31" s="24">
        <v>0</v>
      </c>
      <c r="I31" s="24"/>
      <c r="J31" s="25">
        <f>G31+H31+I31</f>
        <v>0</v>
      </c>
      <c r="K31" s="25"/>
      <c r="L31" s="25"/>
      <c r="M31" s="25">
        <f>ROUND(D31*H31,2)</f>
        <v>0</v>
      </c>
      <c r="N31" s="25"/>
      <c r="O31" s="25">
        <f>L31+M31+N31</f>
        <v>0</v>
      </c>
      <c r="P31" s="42"/>
      <c r="Q31" s="44">
        <v>72.48</v>
      </c>
      <c r="R31" s="44">
        <f>Q31*G31</f>
        <v>0</v>
      </c>
      <c r="S31" s="44">
        <f>Q31*H31</f>
        <v>0</v>
      </c>
      <c r="T31" s="44">
        <f>Q31*I31</f>
        <v>0</v>
      </c>
      <c r="U31" s="44">
        <f>SUM(R31:T31)</f>
        <v>0</v>
      </c>
      <c r="V31" s="44">
        <f t="shared" si="4"/>
        <v>0</v>
      </c>
      <c r="W31" s="44">
        <f>U31</f>
        <v>0</v>
      </c>
      <c r="X31" s="45">
        <f>O31-W31</f>
        <v>0</v>
      </c>
    </row>
    <row r="32" spans="1:24" s="46" customFormat="1" ht="12.75">
      <c r="A32" s="261"/>
      <c r="B32" s="86" t="s">
        <v>83</v>
      </c>
      <c r="C32" s="41" t="s">
        <v>60</v>
      </c>
      <c r="D32" s="22">
        <v>5</v>
      </c>
      <c r="E32" s="22"/>
      <c r="F32" s="22"/>
      <c r="G32" s="24"/>
      <c r="H32" s="24">
        <v>0</v>
      </c>
      <c r="I32" s="24"/>
      <c r="J32" s="25">
        <f>G32+H32+I32</f>
        <v>0</v>
      </c>
      <c r="K32" s="25"/>
      <c r="L32" s="25"/>
      <c r="M32" s="25">
        <f>ROUND(D32*H32,2)</f>
        <v>0</v>
      </c>
      <c r="N32" s="25"/>
      <c r="O32" s="25">
        <f>L32+M32+N32</f>
        <v>0</v>
      </c>
      <c r="P32" s="42"/>
      <c r="Q32" s="44">
        <v>72.48</v>
      </c>
      <c r="R32" s="44">
        <f t="shared" si="0"/>
        <v>0</v>
      </c>
      <c r="S32" s="44">
        <f t="shared" si="1"/>
        <v>0</v>
      </c>
      <c r="T32" s="44">
        <f t="shared" si="2"/>
        <v>0</v>
      </c>
      <c r="U32" s="44">
        <f t="shared" si="3"/>
        <v>0</v>
      </c>
      <c r="V32" s="44">
        <f t="shared" si="4"/>
        <v>0</v>
      </c>
      <c r="W32" s="44">
        <f t="shared" si="5"/>
        <v>0</v>
      </c>
      <c r="X32" s="45">
        <f t="shared" si="6"/>
        <v>0</v>
      </c>
    </row>
    <row r="33" spans="1:24" s="46" customFormat="1" ht="12.75" hidden="1">
      <c r="A33" s="261"/>
      <c r="B33" s="86"/>
      <c r="C33" s="41"/>
      <c r="D33" s="22"/>
      <c r="E33" s="22"/>
      <c r="F33" s="22"/>
      <c r="G33" s="24"/>
      <c r="H33" s="24"/>
      <c r="I33" s="24"/>
      <c r="J33" s="25"/>
      <c r="K33" s="25"/>
      <c r="L33" s="25"/>
      <c r="M33" s="25"/>
      <c r="N33" s="25"/>
      <c r="O33" s="25"/>
      <c r="P33" s="42"/>
      <c r="Q33" s="44"/>
      <c r="R33" s="44"/>
      <c r="S33" s="44"/>
      <c r="T33" s="44"/>
      <c r="U33" s="44"/>
      <c r="V33" s="44"/>
      <c r="W33" s="44"/>
      <c r="X33" s="45"/>
    </row>
    <row r="34" spans="1:24" s="46" customFormat="1" ht="12.75">
      <c r="A34" s="261"/>
      <c r="B34" s="86" t="s">
        <v>61</v>
      </c>
      <c r="C34" s="41" t="s">
        <v>45</v>
      </c>
      <c r="D34" s="22">
        <v>1</v>
      </c>
      <c r="E34" s="22"/>
      <c r="F34" s="22"/>
      <c r="G34" s="24"/>
      <c r="H34" s="24">
        <v>0</v>
      </c>
      <c r="I34" s="24"/>
      <c r="J34" s="25">
        <f>G34+H34+I34</f>
        <v>0</v>
      </c>
      <c r="K34" s="25"/>
      <c r="L34" s="25"/>
      <c r="M34" s="25">
        <f>ROUND(D34*H34,2)</f>
        <v>0</v>
      </c>
      <c r="N34" s="25"/>
      <c r="O34" s="25">
        <f>L34+M34+N34</f>
        <v>0</v>
      </c>
      <c r="P34" s="42"/>
      <c r="Q34" s="44">
        <v>0.53</v>
      </c>
      <c r="R34" s="44">
        <f t="shared" si="0"/>
        <v>0</v>
      </c>
      <c r="S34" s="44">
        <f t="shared" si="1"/>
        <v>0</v>
      </c>
      <c r="T34" s="44">
        <f t="shared" si="2"/>
        <v>0</v>
      </c>
      <c r="U34" s="44">
        <f t="shared" si="3"/>
        <v>0</v>
      </c>
      <c r="V34" s="44">
        <f t="shared" si="4"/>
        <v>0</v>
      </c>
      <c r="W34" s="44">
        <f t="shared" si="5"/>
        <v>0</v>
      </c>
      <c r="X34" s="45">
        <f t="shared" si="6"/>
        <v>0</v>
      </c>
    </row>
    <row r="35" spans="1:24" s="46" customFormat="1" ht="19.5" customHeight="1" hidden="1">
      <c r="A35" s="261"/>
      <c r="B35" s="87"/>
      <c r="C35" s="41"/>
      <c r="D35" s="22"/>
      <c r="E35" s="22"/>
      <c r="F35" s="22"/>
      <c r="G35" s="24"/>
      <c r="H35" s="24"/>
      <c r="I35" s="24"/>
      <c r="J35" s="25"/>
      <c r="K35" s="25"/>
      <c r="L35" s="25"/>
      <c r="M35" s="25"/>
      <c r="N35" s="25"/>
      <c r="O35" s="25"/>
      <c r="P35" s="42"/>
      <c r="Q35" s="43"/>
      <c r="R35" s="44"/>
      <c r="S35" s="43"/>
      <c r="T35" s="44"/>
      <c r="U35" s="44"/>
      <c r="V35" s="44"/>
      <c r="W35" s="44"/>
      <c r="X35" s="45"/>
    </row>
    <row r="36" spans="1:24" s="46" customFormat="1" ht="12.75">
      <c r="A36" s="261">
        <v>9</v>
      </c>
      <c r="B36" s="176" t="s">
        <v>145</v>
      </c>
      <c r="C36" s="41" t="s">
        <v>26</v>
      </c>
      <c r="D36" s="22">
        <v>7.1</v>
      </c>
      <c r="E36" s="22">
        <v>0</v>
      </c>
      <c r="F36" s="22">
        <v>0</v>
      </c>
      <c r="G36" s="26">
        <f>F36*E36</f>
        <v>0</v>
      </c>
      <c r="H36" s="24">
        <v>0</v>
      </c>
      <c r="I36" s="24">
        <v>0</v>
      </c>
      <c r="J36" s="25">
        <f>G36+H36+I36</f>
        <v>0</v>
      </c>
      <c r="K36" s="25">
        <f>D36*E36</f>
        <v>0</v>
      </c>
      <c r="L36" s="25">
        <f>ROUND(D36*G36,2)</f>
        <v>0</v>
      </c>
      <c r="M36" s="25">
        <f>D36*H36</f>
        <v>0</v>
      </c>
      <c r="N36" s="25">
        <f>ROUND(D36*I36,2)</f>
        <v>0</v>
      </c>
      <c r="O36" s="25">
        <f>L36+M36+N36</f>
        <v>0</v>
      </c>
      <c r="P36" s="42"/>
      <c r="Q36" s="43"/>
      <c r="R36" s="43">
        <f aca="true" t="shared" si="7" ref="R36:R44">Q36*G36</f>
        <v>0</v>
      </c>
      <c r="S36" s="43">
        <f aca="true" t="shared" si="8" ref="S36:S44">Q36*H36</f>
        <v>0</v>
      </c>
      <c r="T36" s="43">
        <f aca="true" t="shared" si="9" ref="T36:T44">Q36*I36</f>
        <v>0</v>
      </c>
      <c r="U36" s="43">
        <f aca="true" t="shared" si="10" ref="U36:U44">SUM(R36:T36)</f>
        <v>0</v>
      </c>
      <c r="V36" s="43">
        <f aca="true" t="shared" si="11" ref="V36:V44">U36</f>
        <v>0</v>
      </c>
      <c r="W36" s="43">
        <f aca="true" t="shared" si="12" ref="W36:W44">U36</f>
        <v>0</v>
      </c>
      <c r="X36" s="45">
        <f aca="true" t="shared" si="13" ref="X36:X44">O36-W36</f>
        <v>0</v>
      </c>
    </row>
    <row r="37" spans="1:24" s="46" customFormat="1" ht="12.75">
      <c r="A37" s="261"/>
      <c r="B37" s="176" t="s">
        <v>77</v>
      </c>
      <c r="C37" s="41" t="s">
        <v>78</v>
      </c>
      <c r="D37" s="22">
        <f>D36*1.05</f>
        <v>7.455</v>
      </c>
      <c r="E37" s="22"/>
      <c r="F37" s="22"/>
      <c r="G37" s="24"/>
      <c r="H37" s="24">
        <v>0</v>
      </c>
      <c r="I37" s="24"/>
      <c r="J37" s="25">
        <f aca="true" t="shared" si="14" ref="J37:J44">G37+H37+I37</f>
        <v>0</v>
      </c>
      <c r="K37" s="25"/>
      <c r="L37" s="25"/>
      <c r="M37" s="25">
        <f>ROUND(D37*H37,2)</f>
        <v>0</v>
      </c>
      <c r="N37" s="25"/>
      <c r="O37" s="25">
        <f aca="true" t="shared" si="15" ref="O37:O44">L37+M37+N37</f>
        <v>0</v>
      </c>
      <c r="P37" s="42"/>
      <c r="Q37" s="43"/>
      <c r="R37" s="43">
        <f t="shared" si="7"/>
        <v>0</v>
      </c>
      <c r="S37" s="43">
        <f t="shared" si="8"/>
        <v>0</v>
      </c>
      <c r="T37" s="43">
        <f t="shared" si="9"/>
        <v>0</v>
      </c>
      <c r="U37" s="43">
        <f t="shared" si="10"/>
        <v>0</v>
      </c>
      <c r="V37" s="43">
        <f t="shared" si="11"/>
        <v>0</v>
      </c>
      <c r="W37" s="43">
        <f t="shared" si="12"/>
        <v>0</v>
      </c>
      <c r="X37" s="45">
        <f t="shared" si="13"/>
        <v>0</v>
      </c>
    </row>
    <row r="38" spans="1:24" s="46" customFormat="1" ht="12.75">
      <c r="A38" s="261"/>
      <c r="B38" s="176" t="s">
        <v>70</v>
      </c>
      <c r="C38" s="41" t="s">
        <v>60</v>
      </c>
      <c r="D38" s="22">
        <v>28</v>
      </c>
      <c r="E38" s="22"/>
      <c r="F38" s="22"/>
      <c r="G38" s="24"/>
      <c r="H38" s="24">
        <v>0</v>
      </c>
      <c r="I38" s="24"/>
      <c r="J38" s="25">
        <f t="shared" si="14"/>
        <v>0</v>
      </c>
      <c r="K38" s="25"/>
      <c r="L38" s="25"/>
      <c r="M38" s="25">
        <f>ROUND(D38*H38,2)</f>
        <v>0</v>
      </c>
      <c r="N38" s="25"/>
      <c r="O38" s="25">
        <f t="shared" si="15"/>
        <v>0</v>
      </c>
      <c r="P38" s="42"/>
      <c r="Q38" s="43"/>
      <c r="R38" s="43">
        <f t="shared" si="7"/>
        <v>0</v>
      </c>
      <c r="S38" s="43">
        <f t="shared" si="8"/>
        <v>0</v>
      </c>
      <c r="T38" s="43">
        <f t="shared" si="9"/>
        <v>0</v>
      </c>
      <c r="U38" s="43">
        <f t="shared" si="10"/>
        <v>0</v>
      </c>
      <c r="V38" s="43">
        <f t="shared" si="11"/>
        <v>0</v>
      </c>
      <c r="W38" s="43">
        <f t="shared" si="12"/>
        <v>0</v>
      </c>
      <c r="X38" s="45">
        <f t="shared" si="13"/>
        <v>0</v>
      </c>
    </row>
    <row r="39" spans="1:24" s="46" customFormat="1" ht="12.75">
      <c r="A39" s="261"/>
      <c r="B39" s="176" t="s">
        <v>72</v>
      </c>
      <c r="C39" s="41" t="s">
        <v>73</v>
      </c>
      <c r="D39" s="22">
        <v>1.4</v>
      </c>
      <c r="E39" s="22"/>
      <c r="F39" s="22"/>
      <c r="G39" s="24"/>
      <c r="H39" s="24">
        <v>0</v>
      </c>
      <c r="I39" s="24"/>
      <c r="J39" s="25">
        <f t="shared" si="14"/>
        <v>0</v>
      </c>
      <c r="K39" s="25"/>
      <c r="L39" s="25"/>
      <c r="M39" s="25">
        <f>ROUND(D39*H39,2)</f>
        <v>0</v>
      </c>
      <c r="N39" s="25"/>
      <c r="O39" s="25">
        <f t="shared" si="15"/>
        <v>0</v>
      </c>
      <c r="P39" s="42"/>
      <c r="Q39" s="43"/>
      <c r="R39" s="43">
        <f t="shared" si="7"/>
        <v>0</v>
      </c>
      <c r="S39" s="43">
        <f t="shared" si="8"/>
        <v>0</v>
      </c>
      <c r="T39" s="43">
        <f t="shared" si="9"/>
        <v>0</v>
      </c>
      <c r="U39" s="43">
        <f t="shared" si="10"/>
        <v>0</v>
      </c>
      <c r="V39" s="43">
        <f t="shared" si="11"/>
        <v>0</v>
      </c>
      <c r="W39" s="43">
        <f t="shared" si="12"/>
        <v>0</v>
      </c>
      <c r="X39" s="45">
        <f t="shared" si="13"/>
        <v>0</v>
      </c>
    </row>
    <row r="40" spans="1:24" s="46" customFormat="1" ht="12.75">
      <c r="A40" s="261"/>
      <c r="B40" s="176" t="s">
        <v>71</v>
      </c>
      <c r="C40" s="41" t="s">
        <v>60</v>
      </c>
      <c r="D40" s="22">
        <v>0.7</v>
      </c>
      <c r="E40" s="22"/>
      <c r="F40" s="22"/>
      <c r="G40" s="24"/>
      <c r="H40" s="24">
        <v>0</v>
      </c>
      <c r="I40" s="24"/>
      <c r="J40" s="25">
        <f t="shared" si="14"/>
        <v>0</v>
      </c>
      <c r="K40" s="25"/>
      <c r="L40" s="25"/>
      <c r="M40" s="25">
        <f>ROUND(D40*H40,2)</f>
        <v>0</v>
      </c>
      <c r="N40" s="25"/>
      <c r="O40" s="25">
        <f t="shared" si="15"/>
        <v>0</v>
      </c>
      <c r="P40" s="42"/>
      <c r="Q40" s="43"/>
      <c r="R40" s="43">
        <f t="shared" si="7"/>
        <v>0</v>
      </c>
      <c r="S40" s="43">
        <f t="shared" si="8"/>
        <v>0</v>
      </c>
      <c r="T40" s="43">
        <f t="shared" si="9"/>
        <v>0</v>
      </c>
      <c r="U40" s="43">
        <f t="shared" si="10"/>
        <v>0</v>
      </c>
      <c r="V40" s="43">
        <f t="shared" si="11"/>
        <v>0</v>
      </c>
      <c r="W40" s="43">
        <f t="shared" si="12"/>
        <v>0</v>
      </c>
      <c r="X40" s="45">
        <f t="shared" si="13"/>
        <v>0</v>
      </c>
    </row>
    <row r="41" spans="1:24" s="46" customFormat="1" ht="12.75">
      <c r="A41" s="261"/>
      <c r="B41" s="176" t="s">
        <v>61</v>
      </c>
      <c r="C41" s="41" t="s">
        <v>45</v>
      </c>
      <c r="D41" s="22">
        <v>1</v>
      </c>
      <c r="E41" s="22"/>
      <c r="F41" s="22"/>
      <c r="G41" s="24"/>
      <c r="H41" s="24">
        <v>0</v>
      </c>
      <c r="I41" s="24"/>
      <c r="J41" s="25">
        <f t="shared" si="14"/>
        <v>0</v>
      </c>
      <c r="K41" s="25"/>
      <c r="L41" s="25"/>
      <c r="M41" s="25">
        <f>ROUND(D41*H41,2)</f>
        <v>0</v>
      </c>
      <c r="N41" s="25"/>
      <c r="O41" s="25">
        <f t="shared" si="15"/>
        <v>0</v>
      </c>
      <c r="P41" s="42"/>
      <c r="Q41" s="43"/>
      <c r="R41" s="43">
        <f t="shared" si="7"/>
        <v>0</v>
      </c>
      <c r="S41" s="43">
        <f t="shared" si="8"/>
        <v>0</v>
      </c>
      <c r="T41" s="43">
        <f t="shared" si="9"/>
        <v>0</v>
      </c>
      <c r="U41" s="43">
        <f t="shared" si="10"/>
        <v>0</v>
      </c>
      <c r="V41" s="43">
        <f t="shared" si="11"/>
        <v>0</v>
      </c>
      <c r="W41" s="43">
        <f t="shared" si="12"/>
        <v>0</v>
      </c>
      <c r="X41" s="45">
        <f t="shared" si="13"/>
        <v>0</v>
      </c>
    </row>
    <row r="42" spans="1:24" s="46" customFormat="1" ht="15" customHeight="1">
      <c r="A42" s="261">
        <v>10</v>
      </c>
      <c r="B42" s="86" t="s">
        <v>81</v>
      </c>
      <c r="C42" s="41" t="s">
        <v>26</v>
      </c>
      <c r="D42" s="22">
        <v>38.4</v>
      </c>
      <c r="E42" s="22">
        <v>0</v>
      </c>
      <c r="F42" s="22">
        <v>0</v>
      </c>
      <c r="G42" s="26">
        <f>F42*E42</f>
        <v>0</v>
      </c>
      <c r="H42" s="24">
        <v>0</v>
      </c>
      <c r="I42" s="24">
        <v>0</v>
      </c>
      <c r="J42" s="25">
        <f>G42+H42+I42</f>
        <v>0</v>
      </c>
      <c r="K42" s="25">
        <f>D42*E42</f>
        <v>0</v>
      </c>
      <c r="L42" s="25">
        <f>ROUND(D42*G42,2)</f>
        <v>0</v>
      </c>
      <c r="M42" s="25">
        <f>D42*H42</f>
        <v>0</v>
      </c>
      <c r="N42" s="25">
        <f>ROUND(D42*I42,2)</f>
        <v>0</v>
      </c>
      <c r="O42" s="25">
        <f>L42+M42+N42</f>
        <v>0</v>
      </c>
      <c r="P42" s="42"/>
      <c r="Q42" s="43"/>
      <c r="R42" s="43">
        <f t="shared" si="7"/>
        <v>0</v>
      </c>
      <c r="S42" s="43">
        <f t="shared" si="8"/>
        <v>0</v>
      </c>
      <c r="T42" s="43">
        <f t="shared" si="9"/>
        <v>0</v>
      </c>
      <c r="U42" s="43">
        <f t="shared" si="10"/>
        <v>0</v>
      </c>
      <c r="V42" s="43">
        <f t="shared" si="11"/>
        <v>0</v>
      </c>
      <c r="W42" s="43">
        <f t="shared" si="12"/>
        <v>0</v>
      </c>
      <c r="X42" s="45">
        <f t="shared" si="13"/>
        <v>0</v>
      </c>
    </row>
    <row r="43" spans="1:24" s="46" customFormat="1" ht="12.75">
      <c r="A43" s="261"/>
      <c r="B43" s="86" t="s">
        <v>75</v>
      </c>
      <c r="C43" s="41" t="s">
        <v>73</v>
      </c>
      <c r="D43" s="22">
        <f>D42*0.27</f>
        <v>10.368</v>
      </c>
      <c r="E43" s="22"/>
      <c r="F43" s="22"/>
      <c r="G43" s="24"/>
      <c r="H43" s="24">
        <v>0</v>
      </c>
      <c r="I43" s="24"/>
      <c r="J43" s="25">
        <f t="shared" si="14"/>
        <v>0</v>
      </c>
      <c r="K43" s="25"/>
      <c r="L43" s="25"/>
      <c r="M43" s="25">
        <f>ROUND(D43*H43,2)</f>
        <v>0</v>
      </c>
      <c r="N43" s="25"/>
      <c r="O43" s="25">
        <f t="shared" si="15"/>
        <v>0</v>
      </c>
      <c r="P43" s="42"/>
      <c r="Q43" s="43"/>
      <c r="R43" s="43">
        <f t="shared" si="7"/>
        <v>0</v>
      </c>
      <c r="S43" s="43">
        <f t="shared" si="8"/>
        <v>0</v>
      </c>
      <c r="T43" s="43">
        <f t="shared" si="9"/>
        <v>0</v>
      </c>
      <c r="U43" s="43">
        <f t="shared" si="10"/>
        <v>0</v>
      </c>
      <c r="V43" s="43">
        <f t="shared" si="11"/>
        <v>0</v>
      </c>
      <c r="W43" s="43">
        <f t="shared" si="12"/>
        <v>0</v>
      </c>
      <c r="X43" s="45">
        <f t="shared" si="13"/>
        <v>0</v>
      </c>
    </row>
    <row r="44" spans="1:24" s="46" customFormat="1" ht="12.75">
      <c r="A44" s="261"/>
      <c r="B44" s="86" t="s">
        <v>61</v>
      </c>
      <c r="C44" s="41" t="s">
        <v>45</v>
      </c>
      <c r="D44" s="22">
        <v>1</v>
      </c>
      <c r="E44" s="22"/>
      <c r="F44" s="22"/>
      <c r="G44" s="24"/>
      <c r="H44" s="24">
        <v>0</v>
      </c>
      <c r="I44" s="24"/>
      <c r="J44" s="25">
        <f t="shared" si="14"/>
        <v>0</v>
      </c>
      <c r="K44" s="25"/>
      <c r="L44" s="25"/>
      <c r="M44" s="25">
        <f>ROUND(D44*H44,2)</f>
        <v>0</v>
      </c>
      <c r="N44" s="25"/>
      <c r="O44" s="25">
        <f t="shared" si="15"/>
        <v>0</v>
      </c>
      <c r="P44" s="42"/>
      <c r="Q44" s="43"/>
      <c r="R44" s="43">
        <f t="shared" si="7"/>
        <v>0</v>
      </c>
      <c r="S44" s="43">
        <f t="shared" si="8"/>
        <v>0</v>
      </c>
      <c r="T44" s="43">
        <f t="shared" si="9"/>
        <v>0</v>
      </c>
      <c r="U44" s="43">
        <f t="shared" si="10"/>
        <v>0</v>
      </c>
      <c r="V44" s="43">
        <f t="shared" si="11"/>
        <v>0</v>
      </c>
      <c r="W44" s="43">
        <f t="shared" si="12"/>
        <v>0</v>
      </c>
      <c r="X44" s="45">
        <f t="shared" si="13"/>
        <v>0</v>
      </c>
    </row>
    <row r="45" spans="1:24" s="46" customFormat="1" ht="12.75" hidden="1">
      <c r="A45" s="261"/>
      <c r="B45" s="86"/>
      <c r="C45" s="41"/>
      <c r="D45" s="22"/>
      <c r="E45" s="22"/>
      <c r="F45" s="22"/>
      <c r="G45" s="24"/>
      <c r="H45" s="24"/>
      <c r="I45" s="24"/>
      <c r="J45" s="25"/>
      <c r="K45" s="25"/>
      <c r="L45" s="25"/>
      <c r="M45" s="25"/>
      <c r="N45" s="25"/>
      <c r="O45" s="25"/>
      <c r="P45" s="42"/>
      <c r="Q45" s="43"/>
      <c r="R45" s="43"/>
      <c r="S45" s="43"/>
      <c r="T45" s="43"/>
      <c r="U45" s="43"/>
      <c r="V45" s="43"/>
      <c r="W45" s="43"/>
      <c r="X45" s="45"/>
    </row>
    <row r="46" spans="1:24" s="46" customFormat="1" ht="12.75" hidden="1">
      <c r="A46" s="261"/>
      <c r="B46" s="86"/>
      <c r="C46" s="41"/>
      <c r="D46" s="22"/>
      <c r="E46" s="22"/>
      <c r="F46" s="22"/>
      <c r="G46" s="24"/>
      <c r="H46" s="24"/>
      <c r="I46" s="24"/>
      <c r="J46" s="25"/>
      <c r="K46" s="25"/>
      <c r="L46" s="25"/>
      <c r="M46" s="25"/>
      <c r="N46" s="25"/>
      <c r="O46" s="25"/>
      <c r="P46" s="42"/>
      <c r="Q46" s="43"/>
      <c r="R46" s="43"/>
      <c r="S46" s="43"/>
      <c r="T46" s="43"/>
      <c r="U46" s="43"/>
      <c r="V46" s="43"/>
      <c r="W46" s="43"/>
      <c r="X46" s="45"/>
    </row>
    <row r="47" spans="1:24" s="46" customFormat="1" ht="12.75" hidden="1">
      <c r="A47" s="261"/>
      <c r="B47" s="86"/>
      <c r="C47" s="41"/>
      <c r="D47" s="22"/>
      <c r="E47" s="22"/>
      <c r="F47" s="22"/>
      <c r="G47" s="24"/>
      <c r="H47" s="24"/>
      <c r="I47" s="24"/>
      <c r="J47" s="25"/>
      <c r="K47" s="25"/>
      <c r="L47" s="25"/>
      <c r="M47" s="25"/>
      <c r="N47" s="25"/>
      <c r="O47" s="25"/>
      <c r="P47" s="42"/>
      <c r="Q47" s="43"/>
      <c r="R47" s="43"/>
      <c r="S47" s="43"/>
      <c r="T47" s="43"/>
      <c r="U47" s="43"/>
      <c r="V47" s="43"/>
      <c r="W47" s="43"/>
      <c r="X47" s="45"/>
    </row>
    <row r="48" spans="1:24" s="46" customFormat="1" ht="12.75" hidden="1">
      <c r="A48" s="261"/>
      <c r="B48" s="86"/>
      <c r="C48" s="41"/>
      <c r="D48" s="22"/>
      <c r="E48" s="22"/>
      <c r="F48" s="22"/>
      <c r="G48" s="24"/>
      <c r="H48" s="24"/>
      <c r="I48" s="24"/>
      <c r="J48" s="25"/>
      <c r="K48" s="25"/>
      <c r="L48" s="25"/>
      <c r="M48" s="25"/>
      <c r="N48" s="25"/>
      <c r="O48" s="25"/>
      <c r="P48" s="42"/>
      <c r="Q48" s="43"/>
      <c r="R48" s="43"/>
      <c r="S48" s="43"/>
      <c r="T48" s="43"/>
      <c r="U48" s="43"/>
      <c r="V48" s="43"/>
      <c r="W48" s="43"/>
      <c r="X48" s="45"/>
    </row>
    <row r="49" spans="1:24" s="46" customFormat="1" ht="12.75" hidden="1">
      <c r="A49" s="261"/>
      <c r="B49" s="86"/>
      <c r="C49" s="41"/>
      <c r="D49" s="22"/>
      <c r="E49" s="22"/>
      <c r="F49" s="22"/>
      <c r="G49" s="24"/>
      <c r="H49" s="24"/>
      <c r="I49" s="24"/>
      <c r="J49" s="25"/>
      <c r="K49" s="25"/>
      <c r="L49" s="25"/>
      <c r="M49" s="25"/>
      <c r="N49" s="25"/>
      <c r="O49" s="25"/>
      <c r="P49" s="42"/>
      <c r="Q49" s="43"/>
      <c r="R49" s="43"/>
      <c r="S49" s="43"/>
      <c r="T49" s="43"/>
      <c r="U49" s="43"/>
      <c r="V49" s="43"/>
      <c r="W49" s="43"/>
      <c r="X49" s="45"/>
    </row>
    <row r="50" spans="1:24" s="46" customFormat="1" ht="12.75" hidden="1">
      <c r="A50" s="261"/>
      <c r="B50" s="86"/>
      <c r="C50" s="41"/>
      <c r="D50" s="22"/>
      <c r="E50" s="22"/>
      <c r="F50" s="22"/>
      <c r="G50" s="24"/>
      <c r="H50" s="24"/>
      <c r="I50" s="24"/>
      <c r="J50" s="25"/>
      <c r="K50" s="25"/>
      <c r="L50" s="25"/>
      <c r="M50" s="25"/>
      <c r="N50" s="25"/>
      <c r="O50" s="25"/>
      <c r="P50" s="42"/>
      <c r="Q50" s="43"/>
      <c r="R50" s="43"/>
      <c r="S50" s="43"/>
      <c r="T50" s="43"/>
      <c r="U50" s="43"/>
      <c r="V50" s="43"/>
      <c r="W50" s="43"/>
      <c r="X50" s="45"/>
    </row>
    <row r="51" spans="1:24" s="46" customFormat="1" ht="12.75" hidden="1">
      <c r="A51" s="261"/>
      <c r="B51" s="26"/>
      <c r="C51" s="41"/>
      <c r="D51" s="22"/>
      <c r="E51" s="22"/>
      <c r="F51" s="22"/>
      <c r="G51" s="24"/>
      <c r="H51" s="24"/>
      <c r="I51" s="24"/>
      <c r="J51" s="25"/>
      <c r="K51" s="25"/>
      <c r="L51" s="25"/>
      <c r="M51" s="25"/>
      <c r="N51" s="25"/>
      <c r="O51" s="25"/>
      <c r="P51" s="42"/>
      <c r="Q51" s="43"/>
      <c r="R51" s="44"/>
      <c r="S51" s="43"/>
      <c r="T51" s="44"/>
      <c r="U51" s="44"/>
      <c r="V51" s="44"/>
      <c r="W51" s="44"/>
      <c r="X51" s="45"/>
    </row>
    <row r="52" spans="1:24" s="46" customFormat="1" ht="12.75" hidden="1">
      <c r="A52" s="261"/>
      <c r="B52" s="26"/>
      <c r="C52" s="41"/>
      <c r="D52" s="22"/>
      <c r="E52" s="22"/>
      <c r="F52" s="22"/>
      <c r="G52" s="24"/>
      <c r="H52" s="24"/>
      <c r="I52" s="24"/>
      <c r="J52" s="25"/>
      <c r="K52" s="25"/>
      <c r="L52" s="25"/>
      <c r="M52" s="25"/>
      <c r="N52" s="25"/>
      <c r="O52" s="25"/>
      <c r="P52" s="42"/>
      <c r="Q52" s="43"/>
      <c r="R52" s="44"/>
      <c r="S52" s="43"/>
      <c r="T52" s="44"/>
      <c r="U52" s="44"/>
      <c r="V52" s="44"/>
      <c r="W52" s="44"/>
      <c r="X52" s="45"/>
    </row>
    <row r="53" spans="1:24" s="46" customFormat="1" ht="12.75" hidden="1">
      <c r="A53" s="261"/>
      <c r="B53" s="26"/>
      <c r="C53" s="41"/>
      <c r="D53" s="22"/>
      <c r="E53" s="22"/>
      <c r="F53" s="22"/>
      <c r="G53" s="24"/>
      <c r="H53" s="24"/>
      <c r="I53" s="24"/>
      <c r="J53" s="25"/>
      <c r="K53" s="25"/>
      <c r="L53" s="25"/>
      <c r="M53" s="25"/>
      <c r="N53" s="25"/>
      <c r="O53" s="25"/>
      <c r="P53" s="42"/>
      <c r="Q53" s="43"/>
      <c r="R53" s="44"/>
      <c r="S53" s="43"/>
      <c r="T53" s="44"/>
      <c r="U53" s="44"/>
      <c r="V53" s="44"/>
      <c r="W53" s="44"/>
      <c r="X53" s="45"/>
    </row>
    <row r="54" spans="1:24" s="46" customFormat="1" ht="12.75" hidden="1">
      <c r="A54" s="261"/>
      <c r="B54" s="26"/>
      <c r="C54" s="41"/>
      <c r="D54" s="22"/>
      <c r="E54" s="22"/>
      <c r="F54" s="22"/>
      <c r="G54" s="24"/>
      <c r="H54" s="24"/>
      <c r="I54" s="24"/>
      <c r="J54" s="25"/>
      <c r="K54" s="25"/>
      <c r="L54" s="25"/>
      <c r="M54" s="25"/>
      <c r="N54" s="25"/>
      <c r="O54" s="25"/>
      <c r="P54" s="42"/>
      <c r="Q54" s="43"/>
      <c r="R54" s="44"/>
      <c r="S54" s="43"/>
      <c r="T54" s="44"/>
      <c r="U54" s="44"/>
      <c r="V54" s="44"/>
      <c r="W54" s="44"/>
      <c r="X54" s="45"/>
    </row>
    <row r="55" spans="1:24" s="46" customFormat="1" ht="12.75">
      <c r="A55" s="261"/>
      <c r="B55" s="84" t="s">
        <v>148</v>
      </c>
      <c r="C55" s="41"/>
      <c r="D55" s="22"/>
      <c r="E55" s="22"/>
      <c r="F55" s="22"/>
      <c r="G55" s="24"/>
      <c r="H55" s="24"/>
      <c r="I55" s="24"/>
      <c r="J55" s="25"/>
      <c r="K55" s="25"/>
      <c r="L55" s="25"/>
      <c r="M55" s="25"/>
      <c r="N55" s="25"/>
      <c r="O55" s="25"/>
      <c r="P55" s="42"/>
      <c r="Q55" s="43"/>
      <c r="R55" s="44"/>
      <c r="S55" s="43"/>
      <c r="T55" s="44"/>
      <c r="U55" s="44"/>
      <c r="V55" s="44"/>
      <c r="W55" s="44"/>
      <c r="X55" s="45"/>
    </row>
    <row r="56" spans="1:24" s="46" customFormat="1" ht="12.75">
      <c r="A56" s="261">
        <v>11</v>
      </c>
      <c r="B56" s="86" t="s">
        <v>149</v>
      </c>
      <c r="C56" s="41" t="s">
        <v>45</v>
      </c>
      <c r="D56" s="22">
        <v>1</v>
      </c>
      <c r="E56" s="22">
        <v>0</v>
      </c>
      <c r="F56" s="22">
        <v>0</v>
      </c>
      <c r="G56" s="26">
        <f>F56*E56</f>
        <v>0</v>
      </c>
      <c r="H56" s="24">
        <v>0</v>
      </c>
      <c r="I56" s="24">
        <v>0</v>
      </c>
      <c r="J56" s="25">
        <f>G56+H56+I56</f>
        <v>0</v>
      </c>
      <c r="K56" s="25">
        <f>D56*E56</f>
        <v>0</v>
      </c>
      <c r="L56" s="25">
        <f>ROUND(D56*G56,2)</f>
        <v>0</v>
      </c>
      <c r="M56" s="25">
        <f>D56*H56</f>
        <v>0</v>
      </c>
      <c r="N56" s="25">
        <f>ROUND(D56*I56,2)</f>
        <v>0</v>
      </c>
      <c r="O56" s="25">
        <f>L56+M56+N56</f>
        <v>0</v>
      </c>
      <c r="P56" s="42"/>
      <c r="Q56" s="43"/>
      <c r="R56" s="44"/>
      <c r="S56" s="43"/>
      <c r="T56" s="44"/>
      <c r="U56" s="44"/>
      <c r="V56" s="44"/>
      <c r="W56" s="44"/>
      <c r="X56" s="45"/>
    </row>
    <row r="57" spans="1:24" ht="14.25" customHeight="1">
      <c r="A57" s="351" t="s">
        <v>34</v>
      </c>
      <c r="B57" s="351"/>
      <c r="C57" s="351"/>
      <c r="D57" s="351"/>
      <c r="E57" s="351"/>
      <c r="F57" s="351"/>
      <c r="G57" s="351"/>
      <c r="H57" s="351"/>
      <c r="I57" s="351"/>
      <c r="J57" s="351"/>
      <c r="K57" s="28">
        <f>SUM(K14:K56)</f>
        <v>0</v>
      </c>
      <c r="L57" s="28">
        <f>SUM(L14:L56)</f>
        <v>0</v>
      </c>
      <c r="M57" s="28">
        <f>SUM(M14:M56)</f>
        <v>0</v>
      </c>
      <c r="N57" s="28">
        <f>SUM(N14:N56)</f>
        <v>0</v>
      </c>
      <c r="O57" s="28">
        <f>SUM(O14:O56)</f>
        <v>0</v>
      </c>
      <c r="P57" s="42">
        <f>ROUND(O57*0.702804,2)</f>
        <v>0</v>
      </c>
      <c r="Q57" s="88"/>
      <c r="R57" s="89">
        <f aca="true" t="shared" si="16" ref="R57:X57">SUM(R14:R51)</f>
        <v>0</v>
      </c>
      <c r="S57" s="89">
        <f t="shared" si="16"/>
        <v>0</v>
      </c>
      <c r="T57" s="89">
        <f t="shared" si="16"/>
        <v>0</v>
      </c>
      <c r="U57" s="89">
        <f t="shared" si="16"/>
        <v>0</v>
      </c>
      <c r="V57" s="89">
        <f t="shared" si="16"/>
        <v>0</v>
      </c>
      <c r="W57" s="89">
        <f t="shared" si="16"/>
        <v>0</v>
      </c>
      <c r="X57" s="90">
        <f t="shared" si="16"/>
        <v>0</v>
      </c>
    </row>
    <row r="58" spans="1:24" ht="14.25" customHeight="1">
      <c r="A58" s="352" t="s">
        <v>35</v>
      </c>
      <c r="B58" s="352"/>
      <c r="C58" s="352"/>
      <c r="D58" s="352"/>
      <c r="E58" s="352"/>
      <c r="F58" s="352"/>
      <c r="G58" s="352"/>
      <c r="H58" s="352"/>
      <c r="I58" s="352"/>
      <c r="J58" s="352"/>
      <c r="K58" s="259"/>
      <c r="L58" s="28"/>
      <c r="M58" s="28"/>
      <c r="N58" s="28"/>
      <c r="O58" s="28">
        <f>SUM(O57:O57)</f>
        <v>0</v>
      </c>
      <c r="P58" s="88"/>
      <c r="Q58" s="88"/>
      <c r="R58" s="89"/>
      <c r="S58" s="89">
        <f>S57*5%</f>
        <v>0</v>
      </c>
      <c r="T58" s="89"/>
      <c r="U58" s="89">
        <f>S58</f>
        <v>0</v>
      </c>
      <c r="V58" s="89">
        <f>U58</f>
        <v>0</v>
      </c>
      <c r="W58" s="89">
        <f>V58</f>
        <v>0</v>
      </c>
      <c r="X58" s="91">
        <f>O58-S58</f>
        <v>0</v>
      </c>
    </row>
    <row r="59" spans="1:23" s="76" customFormat="1" ht="14.25" customHeight="1">
      <c r="A59" s="172"/>
      <c r="B59" s="92"/>
      <c r="C59" s="93"/>
      <c r="D59" s="71"/>
      <c r="E59" s="71"/>
      <c r="F59" s="71"/>
      <c r="G59" s="71"/>
      <c r="H59" s="72"/>
      <c r="I59" s="72"/>
      <c r="J59" s="72"/>
      <c r="K59" s="72"/>
      <c r="L59" s="94"/>
      <c r="O59" s="95"/>
      <c r="R59" s="77"/>
      <c r="T59" s="77"/>
      <c r="U59" s="77"/>
      <c r="V59" s="77"/>
      <c r="W59" s="77"/>
    </row>
    <row r="60" spans="1:23" s="76" customFormat="1" ht="14.25" customHeight="1">
      <c r="A60" s="172"/>
      <c r="B60" s="92"/>
      <c r="C60" s="93"/>
      <c r="D60" s="71"/>
      <c r="E60" s="71"/>
      <c r="F60" s="71"/>
      <c r="G60" s="71"/>
      <c r="H60" s="72"/>
      <c r="I60" s="72"/>
      <c r="J60" s="72"/>
      <c r="K60" s="72"/>
      <c r="L60" s="94"/>
      <c r="O60" s="95"/>
      <c r="R60" s="77"/>
      <c r="T60" s="77"/>
      <c r="U60" s="77"/>
      <c r="V60" s="77"/>
      <c r="W60" s="77"/>
    </row>
    <row r="61" spans="1:23" s="76" customFormat="1" ht="14.25" customHeight="1">
      <c r="A61" s="350"/>
      <c r="B61" s="350"/>
      <c r="C61" s="2"/>
      <c r="D61" s="1"/>
      <c r="E61" s="1"/>
      <c r="F61" s="1"/>
      <c r="G61" s="350"/>
      <c r="H61" s="350"/>
      <c r="I61" s="350"/>
      <c r="J61" s="72"/>
      <c r="K61" s="72"/>
      <c r="L61" s="94"/>
      <c r="O61" s="95"/>
      <c r="R61" s="77"/>
      <c r="T61" s="77"/>
      <c r="U61" s="77"/>
      <c r="V61" s="77"/>
      <c r="W61" s="77"/>
    </row>
    <row r="62" spans="1:23" s="76" customFormat="1" ht="14.25" customHeight="1">
      <c r="A62" s="173"/>
      <c r="B62" s="199" t="s">
        <v>162</v>
      </c>
      <c r="C62" s="199"/>
      <c r="D62" s="199"/>
      <c r="E62" s="154"/>
      <c r="F62" s="154"/>
      <c r="G62" s="3"/>
      <c r="H62" s="3"/>
      <c r="I62" s="3"/>
      <c r="J62" s="72"/>
      <c r="K62" s="72"/>
      <c r="L62" s="94"/>
      <c r="O62" s="95"/>
      <c r="R62" s="77"/>
      <c r="T62" s="77"/>
      <c r="U62" s="77"/>
      <c r="V62" s="77"/>
      <c r="W62" s="77"/>
    </row>
    <row r="63" spans="1:23" s="76" customFormat="1" ht="14.25" customHeight="1">
      <c r="A63" s="173"/>
      <c r="B63" s="200" t="s">
        <v>163</v>
      </c>
      <c r="C63" s="200"/>
      <c r="D63" s="200"/>
      <c r="E63" s="154"/>
      <c r="F63" s="154"/>
      <c r="G63" s="3"/>
      <c r="H63" s="3"/>
      <c r="I63" s="3"/>
      <c r="J63" s="72"/>
      <c r="K63" s="72"/>
      <c r="L63" s="94"/>
      <c r="O63" s="95"/>
      <c r="R63" s="77"/>
      <c r="T63" s="77"/>
      <c r="U63" s="77"/>
      <c r="V63" s="77"/>
      <c r="W63" s="77"/>
    </row>
    <row r="64" spans="1:23" s="76" customFormat="1" ht="14.25" customHeight="1">
      <c r="A64" s="350"/>
      <c r="B64" s="350"/>
      <c r="C64" s="2"/>
      <c r="D64" s="1"/>
      <c r="E64" s="1"/>
      <c r="F64" s="1"/>
      <c r="G64" s="3"/>
      <c r="H64" s="3"/>
      <c r="I64" s="3"/>
      <c r="J64" s="72"/>
      <c r="K64" s="72"/>
      <c r="L64" s="94"/>
      <c r="O64" s="95"/>
      <c r="R64" s="77"/>
      <c r="T64" s="77"/>
      <c r="U64" s="77"/>
      <c r="V64" s="77"/>
      <c r="W64" s="77"/>
    </row>
    <row r="65" spans="1:23" s="76" customFormat="1" ht="14.25" customHeight="1">
      <c r="A65" s="173"/>
      <c r="B65" s="3"/>
      <c r="C65" s="3"/>
      <c r="D65" s="3"/>
      <c r="E65" s="3"/>
      <c r="F65" s="3"/>
      <c r="G65" s="3"/>
      <c r="H65" s="3"/>
      <c r="I65" s="3"/>
      <c r="J65" s="72"/>
      <c r="K65" s="72"/>
      <c r="L65" s="94"/>
      <c r="O65" s="95"/>
      <c r="R65" s="77"/>
      <c r="T65" s="77"/>
      <c r="U65" s="77"/>
      <c r="V65" s="77"/>
      <c r="W65" s="77"/>
    </row>
    <row r="66" spans="1:23" s="76" customFormat="1" ht="14.25" customHeight="1">
      <c r="A66" s="350"/>
      <c r="B66" s="350"/>
      <c r="C66" s="3"/>
      <c r="D66" s="3"/>
      <c r="E66" s="3"/>
      <c r="F66" s="3"/>
      <c r="G66" s="3"/>
      <c r="H66" s="3"/>
      <c r="I66" s="3"/>
      <c r="J66" s="72"/>
      <c r="K66" s="72"/>
      <c r="L66" s="94"/>
      <c r="O66" s="95"/>
      <c r="R66" s="77"/>
      <c r="T66" s="77"/>
      <c r="U66" s="77"/>
      <c r="V66" s="77"/>
      <c r="W66" s="77"/>
    </row>
    <row r="67" spans="1:23" s="76" customFormat="1" ht="14.25" customHeight="1">
      <c r="A67" s="172"/>
      <c r="B67" s="92"/>
      <c r="C67" s="93"/>
      <c r="D67" s="71"/>
      <c r="E67" s="71"/>
      <c r="F67" s="71"/>
      <c r="G67" s="71"/>
      <c r="H67" s="72"/>
      <c r="I67" s="72"/>
      <c r="J67" s="72"/>
      <c r="K67" s="72"/>
      <c r="L67" s="94"/>
      <c r="O67" s="95"/>
      <c r="R67" s="77"/>
      <c r="T67" s="77"/>
      <c r="U67" s="77"/>
      <c r="V67" s="77"/>
      <c r="W67" s="77"/>
    </row>
  </sheetData>
  <sheetProtection/>
  <mergeCells count="40">
    <mergeCell ref="A58:J58"/>
    <mergeCell ref="E9:E11"/>
    <mergeCell ref="F9:F11"/>
    <mergeCell ref="K9:K11"/>
    <mergeCell ref="E8:J8"/>
    <mergeCell ref="K8:O8"/>
    <mergeCell ref="L9:L11"/>
    <mergeCell ref="M9:M11"/>
    <mergeCell ref="N9:N11"/>
    <mergeCell ref="O9:O11"/>
    <mergeCell ref="A64:B64"/>
    <mergeCell ref="A66:B66"/>
    <mergeCell ref="A57:J57"/>
    <mergeCell ref="A61:B61"/>
    <mergeCell ref="G61:I61"/>
    <mergeCell ref="X8:X11"/>
    <mergeCell ref="G9:G11"/>
    <mergeCell ref="H9:H11"/>
    <mergeCell ref="I9:I11"/>
    <mergeCell ref="J9:J11"/>
    <mergeCell ref="Q8:U8"/>
    <mergeCell ref="V8:V11"/>
    <mergeCell ref="W8:W11"/>
    <mergeCell ref="Q9:Q11"/>
    <mergeCell ref="R9:R11"/>
    <mergeCell ref="S9:S11"/>
    <mergeCell ref="T9:T11"/>
    <mergeCell ref="U9:U11"/>
    <mergeCell ref="A1:O1"/>
    <mergeCell ref="A2:O2"/>
    <mergeCell ref="A3:O3"/>
    <mergeCell ref="A4:D4"/>
    <mergeCell ref="A5:H5"/>
    <mergeCell ref="P9:P11"/>
    <mergeCell ref="A6:D6"/>
    <mergeCell ref="A7:H7"/>
    <mergeCell ref="A8:A11"/>
    <mergeCell ref="B8:B11"/>
    <mergeCell ref="C8:C11"/>
    <mergeCell ref="D8:D11"/>
  </mergeCells>
  <printOptions/>
  <pageMargins left="0.7480314960629921" right="0.7480314960629921" top="0.984251968503937" bottom="0.984251968503937" header="0" footer="0"/>
  <pageSetup fitToHeight="1" fitToWidth="1" horizontalDpi="200" verticalDpi="2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zoomScalePageLayoutView="0" workbookViewId="0" topLeftCell="A1">
      <selection activeCell="H30" sqref="H30"/>
    </sheetView>
  </sheetViews>
  <sheetFormatPr defaultColWidth="9.140625" defaultRowHeight="16.5" customHeight="1" outlineLevelCol="1"/>
  <cols>
    <col min="1" max="1" width="7.140625" style="29" customWidth="1"/>
    <col min="2" max="2" width="49.00390625" style="29" customWidth="1"/>
    <col min="3" max="3" width="7.28125" style="39" customWidth="1"/>
    <col min="4" max="6" width="7.140625" style="29" customWidth="1"/>
    <col min="7" max="7" width="5.28125" style="73" customWidth="1"/>
    <col min="8" max="8" width="7.00390625" style="73" customWidth="1"/>
    <col min="9" max="9" width="5.421875" style="73" customWidth="1"/>
    <col min="10" max="11" width="9.8515625" style="29" customWidth="1"/>
    <col min="12" max="12" width="7.8515625" style="29" customWidth="1"/>
    <col min="13" max="13" width="9.140625" style="29" customWidth="1"/>
    <col min="14" max="14" width="8.00390625" style="29" customWidth="1"/>
    <col min="15" max="15" width="8.8515625" style="29" customWidth="1"/>
    <col min="16" max="16" width="9.140625" style="29" hidden="1" customWidth="1" outlineLevel="1"/>
    <col min="17" max="17" width="7.00390625" style="29" hidden="1" customWidth="1" collapsed="1"/>
    <col min="18" max="18" width="7.57421875" style="74" hidden="1" customWidth="1"/>
    <col min="19" max="19" width="7.7109375" style="74" hidden="1" customWidth="1"/>
    <col min="20" max="20" width="6.7109375" style="74" hidden="1" customWidth="1"/>
    <col min="21" max="21" width="7.28125" style="74" hidden="1" customWidth="1"/>
    <col min="22" max="22" width="7.57421875" style="74" hidden="1" customWidth="1"/>
    <col min="23" max="23" width="7.7109375" style="74" hidden="1" customWidth="1"/>
    <col min="24" max="24" width="7.8515625" style="74" hidden="1" customWidth="1"/>
    <col min="25" max="16384" width="9.140625" style="29" customWidth="1"/>
  </cols>
  <sheetData>
    <row r="1" spans="1:24" s="6" customFormat="1" ht="12.75">
      <c r="A1" s="344" t="s">
        <v>92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47"/>
      <c r="R1" s="48"/>
      <c r="S1" s="48"/>
      <c r="T1" s="48"/>
      <c r="U1" s="48"/>
      <c r="V1" s="48"/>
      <c r="W1" s="48"/>
      <c r="X1" s="48"/>
    </row>
    <row r="2" spans="1:24" s="6" customFormat="1" ht="12.75">
      <c r="A2" s="378" t="s">
        <v>51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49"/>
      <c r="R2" s="48"/>
      <c r="S2" s="48"/>
      <c r="T2" s="48"/>
      <c r="U2" s="48"/>
      <c r="V2" s="48"/>
      <c r="W2" s="48"/>
      <c r="X2" s="48"/>
    </row>
    <row r="3" spans="1:24" s="6" customFormat="1" ht="12.75">
      <c r="A3" s="379" t="s">
        <v>4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47"/>
      <c r="R3" s="48"/>
      <c r="S3" s="48"/>
      <c r="T3" s="48"/>
      <c r="U3" s="48"/>
      <c r="V3" s="48"/>
      <c r="W3" s="48"/>
      <c r="X3" s="48"/>
    </row>
    <row r="4" spans="1:24" s="6" customFormat="1" ht="12.75">
      <c r="A4" s="5"/>
      <c r="B4" s="5"/>
      <c r="C4" s="5"/>
      <c r="D4" s="5"/>
      <c r="E4" s="5"/>
      <c r="F4" s="5"/>
      <c r="G4" s="50"/>
      <c r="H4" s="50"/>
      <c r="I4" s="50"/>
      <c r="J4" s="5"/>
      <c r="K4" s="5"/>
      <c r="L4" s="5"/>
      <c r="M4" s="5"/>
      <c r="N4" s="5"/>
      <c r="O4" s="5"/>
      <c r="P4" s="47"/>
      <c r="R4" s="48"/>
      <c r="S4" s="48"/>
      <c r="T4" s="48"/>
      <c r="U4" s="48"/>
      <c r="V4" s="48"/>
      <c r="W4" s="48"/>
      <c r="X4" s="48"/>
    </row>
    <row r="5" spans="1:24" s="6" customFormat="1" ht="12.75">
      <c r="A5" s="5"/>
      <c r="B5" s="340"/>
      <c r="C5" s="340"/>
      <c r="D5" s="340"/>
      <c r="E5" s="340"/>
      <c r="F5" s="340"/>
      <c r="G5" s="340"/>
      <c r="H5" s="340"/>
      <c r="I5" s="340"/>
      <c r="J5" s="340"/>
      <c r="K5" s="167"/>
      <c r="L5" s="5"/>
      <c r="M5" s="5"/>
      <c r="N5" s="5"/>
      <c r="O5" s="5"/>
      <c r="P5" s="47"/>
      <c r="R5" s="48"/>
      <c r="S5" s="48"/>
      <c r="T5" s="48"/>
      <c r="U5" s="48"/>
      <c r="V5" s="48"/>
      <c r="W5" s="48"/>
      <c r="X5" s="48"/>
    </row>
    <row r="6" spans="1:24" s="6" customFormat="1" ht="12.75">
      <c r="A6" s="5"/>
      <c r="B6" s="338" t="s">
        <v>62</v>
      </c>
      <c r="C6" s="338"/>
      <c r="D6" s="338"/>
      <c r="E6" s="338"/>
      <c r="F6" s="338"/>
      <c r="G6" s="338"/>
      <c r="H6" s="338"/>
      <c r="I6" s="8"/>
      <c r="J6" s="8"/>
      <c r="K6" s="8"/>
      <c r="L6" s="5"/>
      <c r="M6" s="5"/>
      <c r="N6" s="5"/>
      <c r="O6" s="5"/>
      <c r="P6" s="47"/>
      <c r="R6" s="48"/>
      <c r="S6" s="48"/>
      <c r="T6" s="48"/>
      <c r="U6" s="48"/>
      <c r="V6" s="48"/>
      <c r="W6" s="48"/>
      <c r="X6" s="48"/>
    </row>
    <row r="7" spans="1:24" s="6" customFormat="1" ht="12.75">
      <c r="A7" s="5"/>
      <c r="B7" s="340" t="s">
        <v>0</v>
      </c>
      <c r="C7" s="340"/>
      <c r="D7" s="340"/>
      <c r="E7" s="340"/>
      <c r="F7" s="340"/>
      <c r="G7" s="340"/>
      <c r="H7" s="340"/>
      <c r="I7" s="340"/>
      <c r="J7" s="340"/>
      <c r="K7" s="167"/>
      <c r="L7" s="5"/>
      <c r="M7" s="5"/>
      <c r="N7" s="5"/>
      <c r="O7" s="5"/>
      <c r="P7" s="47"/>
      <c r="R7" s="48"/>
      <c r="S7" s="48"/>
      <c r="T7" s="48"/>
      <c r="U7" s="48"/>
      <c r="V7" s="48"/>
      <c r="W7" s="48"/>
      <c r="X7" s="48"/>
    </row>
    <row r="8" spans="1:24" s="6" customFormat="1" ht="13.5" thickBot="1">
      <c r="A8" s="344"/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R8" s="48"/>
      <c r="S8" s="48"/>
      <c r="T8" s="48"/>
      <c r="U8" s="48"/>
      <c r="V8" s="48"/>
      <c r="W8" s="48"/>
      <c r="X8" s="48"/>
    </row>
    <row r="9" spans="1:24" s="9" customFormat="1" ht="13.5" customHeight="1">
      <c r="A9" s="341" t="s">
        <v>5</v>
      </c>
      <c r="B9" s="341" t="s">
        <v>6</v>
      </c>
      <c r="C9" s="342" t="s">
        <v>7</v>
      </c>
      <c r="D9" s="342" t="s">
        <v>8</v>
      </c>
      <c r="E9" s="377" t="s">
        <v>9</v>
      </c>
      <c r="F9" s="377"/>
      <c r="G9" s="377"/>
      <c r="H9" s="377"/>
      <c r="I9" s="377"/>
      <c r="J9" s="377"/>
      <c r="K9" s="367" t="s">
        <v>10</v>
      </c>
      <c r="L9" s="367"/>
      <c r="M9" s="367"/>
      <c r="N9" s="367"/>
      <c r="O9" s="367"/>
      <c r="P9" s="268"/>
      <c r="Q9" s="365" t="s">
        <v>11</v>
      </c>
      <c r="R9" s="365"/>
      <c r="S9" s="365"/>
      <c r="T9" s="365"/>
      <c r="U9" s="365"/>
      <c r="V9" s="374" t="s">
        <v>12</v>
      </c>
      <c r="W9" s="374" t="s">
        <v>13</v>
      </c>
      <c r="X9" s="381" t="s">
        <v>37</v>
      </c>
    </row>
    <row r="10" spans="1:24" s="9" customFormat="1" ht="13.5" customHeight="1">
      <c r="A10" s="341"/>
      <c r="B10" s="341"/>
      <c r="C10" s="342"/>
      <c r="D10" s="342"/>
      <c r="E10" s="339" t="s">
        <v>180</v>
      </c>
      <c r="F10" s="339" t="s">
        <v>181</v>
      </c>
      <c r="G10" s="339" t="s">
        <v>15</v>
      </c>
      <c r="H10" s="339" t="s">
        <v>16</v>
      </c>
      <c r="I10" s="339" t="s">
        <v>17</v>
      </c>
      <c r="J10" s="339" t="s">
        <v>18</v>
      </c>
      <c r="K10" s="339" t="s">
        <v>182</v>
      </c>
      <c r="L10" s="339" t="s">
        <v>15</v>
      </c>
      <c r="M10" s="339" t="s">
        <v>16</v>
      </c>
      <c r="N10" s="339" t="s">
        <v>19</v>
      </c>
      <c r="O10" s="339" t="s">
        <v>18</v>
      </c>
      <c r="P10" s="380" t="s">
        <v>90</v>
      </c>
      <c r="Q10" s="336" t="s">
        <v>8</v>
      </c>
      <c r="R10" s="375" t="s">
        <v>20</v>
      </c>
      <c r="S10" s="375" t="s">
        <v>21</v>
      </c>
      <c r="T10" s="375" t="s">
        <v>22</v>
      </c>
      <c r="U10" s="375" t="s">
        <v>38</v>
      </c>
      <c r="V10" s="375"/>
      <c r="W10" s="375"/>
      <c r="X10" s="382"/>
    </row>
    <row r="11" spans="1:24" s="9" customFormat="1" ht="12.75">
      <c r="A11" s="341"/>
      <c r="B11" s="341"/>
      <c r="C11" s="342"/>
      <c r="D11" s="342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80"/>
      <c r="Q11" s="336"/>
      <c r="R11" s="375"/>
      <c r="S11" s="375"/>
      <c r="T11" s="375"/>
      <c r="U11" s="375"/>
      <c r="V11" s="375"/>
      <c r="W11" s="375"/>
      <c r="X11" s="382"/>
    </row>
    <row r="12" spans="1:24" s="9" customFormat="1" ht="45" customHeight="1">
      <c r="A12" s="341"/>
      <c r="B12" s="341"/>
      <c r="C12" s="342"/>
      <c r="D12" s="342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80"/>
      <c r="Q12" s="336"/>
      <c r="R12" s="375"/>
      <c r="S12" s="375"/>
      <c r="T12" s="375"/>
      <c r="U12" s="375"/>
      <c r="V12" s="375"/>
      <c r="W12" s="375"/>
      <c r="X12" s="382"/>
    </row>
    <row r="13" spans="1:24" s="9" customFormat="1" ht="12.75">
      <c r="A13" s="52">
        <v>1</v>
      </c>
      <c r="B13" s="52">
        <v>2</v>
      </c>
      <c r="C13" s="52">
        <v>3</v>
      </c>
      <c r="D13" s="52">
        <v>4</v>
      </c>
      <c r="E13" s="52" t="s">
        <v>186</v>
      </c>
      <c r="F13" s="52" t="s">
        <v>187</v>
      </c>
      <c r="G13" s="52" t="s">
        <v>188</v>
      </c>
      <c r="H13" s="52" t="s">
        <v>189</v>
      </c>
      <c r="I13" s="52" t="s">
        <v>190</v>
      </c>
      <c r="J13" s="52" t="s">
        <v>191</v>
      </c>
      <c r="K13" s="52" t="s">
        <v>192</v>
      </c>
      <c r="L13" s="52" t="s">
        <v>193</v>
      </c>
      <c r="M13" s="52" t="s">
        <v>194</v>
      </c>
      <c r="N13" s="52" t="s">
        <v>195</v>
      </c>
      <c r="O13" s="52" t="s">
        <v>196</v>
      </c>
      <c r="P13" s="269">
        <v>13</v>
      </c>
      <c r="Q13" s="52">
        <v>13</v>
      </c>
      <c r="R13" s="51">
        <v>14</v>
      </c>
      <c r="S13" s="52">
        <v>15</v>
      </c>
      <c r="T13" s="51">
        <v>16</v>
      </c>
      <c r="U13" s="52">
        <v>17</v>
      </c>
      <c r="V13" s="51">
        <v>18</v>
      </c>
      <c r="W13" s="53">
        <v>19</v>
      </c>
      <c r="X13" s="52">
        <v>20</v>
      </c>
    </row>
    <row r="14" spans="1:24" s="17" customFormat="1" ht="12.75" hidden="1">
      <c r="A14" s="257"/>
      <c r="B14" s="54"/>
      <c r="C14" s="55"/>
      <c r="D14" s="56"/>
      <c r="E14" s="56"/>
      <c r="F14" s="56"/>
      <c r="G14" s="24"/>
      <c r="H14" s="24"/>
      <c r="I14" s="24"/>
      <c r="J14" s="57"/>
      <c r="K14" s="57"/>
      <c r="L14" s="57"/>
      <c r="M14" s="57"/>
      <c r="N14" s="57"/>
      <c r="O14" s="57"/>
      <c r="P14" s="251"/>
      <c r="Q14" s="43"/>
      <c r="R14" s="44"/>
      <c r="S14" s="44"/>
      <c r="T14" s="44"/>
      <c r="U14" s="44"/>
      <c r="V14" s="44"/>
      <c r="W14" s="44"/>
      <c r="X14" s="45"/>
    </row>
    <row r="15" spans="1:24" s="17" customFormat="1" ht="12.75" hidden="1">
      <c r="A15" s="257"/>
      <c r="B15" s="54"/>
      <c r="C15" s="55"/>
      <c r="D15" s="56"/>
      <c r="E15" s="56"/>
      <c r="F15" s="56"/>
      <c r="G15" s="24"/>
      <c r="H15" s="24"/>
      <c r="I15" s="24"/>
      <c r="J15" s="57"/>
      <c r="K15" s="57"/>
      <c r="L15" s="57"/>
      <c r="M15" s="57"/>
      <c r="N15" s="57"/>
      <c r="O15" s="57"/>
      <c r="P15" s="251"/>
      <c r="Q15" s="43"/>
      <c r="R15" s="44"/>
      <c r="S15" s="44"/>
      <c r="T15" s="44"/>
      <c r="U15" s="44"/>
      <c r="V15" s="44"/>
      <c r="W15" s="44"/>
      <c r="X15" s="45"/>
    </row>
    <row r="16" spans="1:24" s="17" customFormat="1" ht="38.25">
      <c r="A16" s="257">
        <v>1</v>
      </c>
      <c r="B16" s="54" t="s">
        <v>52</v>
      </c>
      <c r="C16" s="55" t="s">
        <v>32</v>
      </c>
      <c r="D16" s="56">
        <v>2</v>
      </c>
      <c r="E16" s="22">
        <v>0</v>
      </c>
      <c r="F16" s="22">
        <v>0</v>
      </c>
      <c r="G16" s="26">
        <f>F16*E16</f>
        <v>0</v>
      </c>
      <c r="H16" s="24">
        <v>0</v>
      </c>
      <c r="I16" s="24">
        <v>0</v>
      </c>
      <c r="J16" s="25">
        <f>G16+H16+I16</f>
        <v>0</v>
      </c>
      <c r="K16" s="25">
        <f>D16*E16</f>
        <v>0</v>
      </c>
      <c r="L16" s="25">
        <f>ROUND(D16*G16,2)</f>
        <v>0</v>
      </c>
      <c r="M16" s="25">
        <f>D16*H16</f>
        <v>0</v>
      </c>
      <c r="N16" s="25">
        <f>ROUND(D16*I16,2)</f>
        <v>0</v>
      </c>
      <c r="O16" s="25">
        <f>L16+M16+N16</f>
        <v>0</v>
      </c>
      <c r="P16" s="251"/>
      <c r="Q16" s="43">
        <v>49</v>
      </c>
      <c r="R16" s="44">
        <f aca="true" t="shared" si="0" ref="R16:R22">Q16*G16</f>
        <v>0</v>
      </c>
      <c r="S16" s="44">
        <f aca="true" t="shared" si="1" ref="S16:S22">Q16*H16</f>
        <v>0</v>
      </c>
      <c r="T16" s="44">
        <f aca="true" t="shared" si="2" ref="T16:T22">Q16*I16</f>
        <v>0</v>
      </c>
      <c r="U16" s="44">
        <f aca="true" t="shared" si="3" ref="U16:U22">SUM(R16:T16)</f>
        <v>0</v>
      </c>
      <c r="V16" s="44">
        <v>0</v>
      </c>
      <c r="W16" s="44">
        <f aca="true" t="shared" si="4" ref="W16:W22">U16</f>
        <v>0</v>
      </c>
      <c r="X16" s="45">
        <f aca="true" t="shared" si="5" ref="X16:X22">O16-W16</f>
        <v>0</v>
      </c>
    </row>
    <row r="17" spans="1:24" s="17" customFormat="1" ht="38.25">
      <c r="A17" s="257">
        <v>2</v>
      </c>
      <c r="B17" s="54" t="s">
        <v>53</v>
      </c>
      <c r="C17" s="55" t="s">
        <v>32</v>
      </c>
      <c r="D17" s="56">
        <v>3</v>
      </c>
      <c r="E17" s="22">
        <v>0</v>
      </c>
      <c r="F17" s="22">
        <v>0</v>
      </c>
      <c r="G17" s="26">
        <f aca="true" t="shared" si="6" ref="G17:G27">F17*E17</f>
        <v>0</v>
      </c>
      <c r="H17" s="24">
        <v>0</v>
      </c>
      <c r="I17" s="24">
        <v>0</v>
      </c>
      <c r="J17" s="25">
        <f aca="true" t="shared" si="7" ref="J17:J27">G17+H17+I17</f>
        <v>0</v>
      </c>
      <c r="K17" s="25">
        <f aca="true" t="shared" si="8" ref="K17:K27">D17*E17</f>
        <v>0</v>
      </c>
      <c r="L17" s="25">
        <f aca="true" t="shared" si="9" ref="L17:L27">ROUND(D17*G17,2)</f>
        <v>0</v>
      </c>
      <c r="M17" s="25">
        <f aca="true" t="shared" si="10" ref="M17:M27">D17*H17</f>
        <v>0</v>
      </c>
      <c r="N17" s="25">
        <f aca="true" t="shared" si="11" ref="N17:N27">ROUND(D17*I17,2)</f>
        <v>0</v>
      </c>
      <c r="O17" s="25">
        <f aca="true" t="shared" si="12" ref="O17:O27">L17+M17+N17</f>
        <v>0</v>
      </c>
      <c r="P17" s="251"/>
      <c r="Q17" s="43">
        <v>30</v>
      </c>
      <c r="R17" s="44">
        <f t="shared" si="0"/>
        <v>0</v>
      </c>
      <c r="S17" s="44">
        <f t="shared" si="1"/>
        <v>0</v>
      </c>
      <c r="T17" s="44">
        <f t="shared" si="2"/>
        <v>0</v>
      </c>
      <c r="U17" s="44">
        <f t="shared" si="3"/>
        <v>0</v>
      </c>
      <c r="V17" s="44">
        <v>0</v>
      </c>
      <c r="W17" s="44">
        <f t="shared" si="4"/>
        <v>0</v>
      </c>
      <c r="X17" s="45">
        <f t="shared" si="5"/>
        <v>0</v>
      </c>
    </row>
    <row r="18" spans="1:24" s="17" customFormat="1" ht="12.75">
      <c r="A18" s="257">
        <v>3</v>
      </c>
      <c r="B18" s="54" t="s">
        <v>54</v>
      </c>
      <c r="C18" s="55" t="s">
        <v>31</v>
      </c>
      <c r="D18" s="56">
        <v>6</v>
      </c>
      <c r="E18" s="22">
        <v>0</v>
      </c>
      <c r="F18" s="22">
        <v>0</v>
      </c>
      <c r="G18" s="26">
        <f t="shared" si="6"/>
        <v>0</v>
      </c>
      <c r="H18" s="24">
        <v>0</v>
      </c>
      <c r="I18" s="24">
        <v>0</v>
      </c>
      <c r="J18" s="25">
        <f t="shared" si="7"/>
        <v>0</v>
      </c>
      <c r="K18" s="25">
        <f>D18*E18</f>
        <v>0</v>
      </c>
      <c r="L18" s="25">
        <f t="shared" si="9"/>
        <v>0</v>
      </c>
      <c r="M18" s="25">
        <f t="shared" si="10"/>
        <v>0</v>
      </c>
      <c r="N18" s="25">
        <f t="shared" si="11"/>
        <v>0</v>
      </c>
      <c r="O18" s="25">
        <f>L18+M18+N18</f>
        <v>0</v>
      </c>
      <c r="P18" s="251"/>
      <c r="Q18" s="43">
        <v>36</v>
      </c>
      <c r="R18" s="44">
        <f t="shared" si="0"/>
        <v>0</v>
      </c>
      <c r="S18" s="44">
        <f t="shared" si="1"/>
        <v>0</v>
      </c>
      <c r="T18" s="44">
        <f t="shared" si="2"/>
        <v>0</v>
      </c>
      <c r="U18" s="44">
        <f t="shared" si="3"/>
        <v>0</v>
      </c>
      <c r="V18" s="44">
        <v>0</v>
      </c>
      <c r="W18" s="44">
        <f t="shared" si="4"/>
        <v>0</v>
      </c>
      <c r="X18" s="45">
        <f t="shared" si="5"/>
        <v>0</v>
      </c>
    </row>
    <row r="19" spans="1:24" s="17" customFormat="1" ht="12.75">
      <c r="A19" s="257">
        <v>4</v>
      </c>
      <c r="B19" s="54" t="s">
        <v>55</v>
      </c>
      <c r="C19" s="55" t="s">
        <v>31</v>
      </c>
      <c r="D19" s="56">
        <v>12</v>
      </c>
      <c r="E19" s="22">
        <v>0</v>
      </c>
      <c r="F19" s="22">
        <v>0</v>
      </c>
      <c r="G19" s="26">
        <f t="shared" si="6"/>
        <v>0</v>
      </c>
      <c r="H19" s="24">
        <v>0</v>
      </c>
      <c r="I19" s="24">
        <v>0</v>
      </c>
      <c r="J19" s="25">
        <f t="shared" si="7"/>
        <v>0</v>
      </c>
      <c r="K19" s="25">
        <f t="shared" si="8"/>
        <v>0</v>
      </c>
      <c r="L19" s="25">
        <f t="shared" si="9"/>
        <v>0</v>
      </c>
      <c r="M19" s="25">
        <f t="shared" si="10"/>
        <v>0</v>
      </c>
      <c r="N19" s="25">
        <f t="shared" si="11"/>
        <v>0</v>
      </c>
      <c r="O19" s="25">
        <f t="shared" si="12"/>
        <v>0</v>
      </c>
      <c r="P19" s="251"/>
      <c r="Q19" s="43">
        <v>38</v>
      </c>
      <c r="R19" s="44">
        <f t="shared" si="0"/>
        <v>0</v>
      </c>
      <c r="S19" s="44">
        <f t="shared" si="1"/>
        <v>0</v>
      </c>
      <c r="T19" s="44">
        <f t="shared" si="2"/>
        <v>0</v>
      </c>
      <c r="U19" s="44">
        <f t="shared" si="3"/>
        <v>0</v>
      </c>
      <c r="V19" s="44">
        <v>0</v>
      </c>
      <c r="W19" s="44">
        <f t="shared" si="4"/>
        <v>0</v>
      </c>
      <c r="X19" s="45">
        <f t="shared" si="5"/>
        <v>0</v>
      </c>
    </row>
    <row r="20" spans="1:24" s="17" customFormat="1" ht="25.5">
      <c r="A20" s="257">
        <v>5</v>
      </c>
      <c r="B20" s="54" t="s">
        <v>56</v>
      </c>
      <c r="C20" s="55" t="s">
        <v>45</v>
      </c>
      <c r="D20" s="56">
        <v>2</v>
      </c>
      <c r="E20" s="22">
        <v>0</v>
      </c>
      <c r="F20" s="22">
        <v>0</v>
      </c>
      <c r="G20" s="26">
        <f t="shared" si="6"/>
        <v>0</v>
      </c>
      <c r="H20" s="24">
        <v>0</v>
      </c>
      <c r="I20" s="24">
        <v>0</v>
      </c>
      <c r="J20" s="25">
        <f t="shared" si="7"/>
        <v>0</v>
      </c>
      <c r="K20" s="25">
        <f t="shared" si="8"/>
        <v>0</v>
      </c>
      <c r="L20" s="25">
        <f t="shared" si="9"/>
        <v>0</v>
      </c>
      <c r="M20" s="25">
        <f t="shared" si="10"/>
        <v>0</v>
      </c>
      <c r="N20" s="25">
        <f t="shared" si="11"/>
        <v>0</v>
      </c>
      <c r="O20" s="25">
        <f t="shared" si="12"/>
        <v>0</v>
      </c>
      <c r="P20" s="251"/>
      <c r="Q20" s="43"/>
      <c r="R20" s="44">
        <f t="shared" si="0"/>
        <v>0</v>
      </c>
      <c r="S20" s="44">
        <f t="shared" si="1"/>
        <v>0</v>
      </c>
      <c r="T20" s="44">
        <f t="shared" si="2"/>
        <v>0</v>
      </c>
      <c r="U20" s="44">
        <f t="shared" si="3"/>
        <v>0</v>
      </c>
      <c r="V20" s="44">
        <v>0</v>
      </c>
      <c r="W20" s="44">
        <f t="shared" si="4"/>
        <v>0</v>
      </c>
      <c r="X20" s="45">
        <f t="shared" si="5"/>
        <v>0</v>
      </c>
    </row>
    <row r="21" spans="1:24" s="17" customFormat="1" ht="25.5">
      <c r="A21" s="257">
        <v>6</v>
      </c>
      <c r="B21" s="54" t="s">
        <v>146</v>
      </c>
      <c r="C21" s="55" t="s">
        <v>45</v>
      </c>
      <c r="D21" s="56">
        <v>1</v>
      </c>
      <c r="E21" s="22">
        <v>0</v>
      </c>
      <c r="F21" s="22">
        <v>0</v>
      </c>
      <c r="G21" s="26">
        <f t="shared" si="6"/>
        <v>0</v>
      </c>
      <c r="H21" s="24">
        <v>0</v>
      </c>
      <c r="I21" s="24">
        <v>0</v>
      </c>
      <c r="J21" s="25">
        <f t="shared" si="7"/>
        <v>0</v>
      </c>
      <c r="K21" s="25">
        <f t="shared" si="8"/>
        <v>0</v>
      </c>
      <c r="L21" s="25">
        <f t="shared" si="9"/>
        <v>0</v>
      </c>
      <c r="M21" s="25">
        <f t="shared" si="10"/>
        <v>0</v>
      </c>
      <c r="N21" s="25">
        <f t="shared" si="11"/>
        <v>0</v>
      </c>
      <c r="O21" s="25">
        <f t="shared" si="12"/>
        <v>0</v>
      </c>
      <c r="P21" s="251">
        <f>ROUND(O21*0.702804,2)</f>
        <v>0</v>
      </c>
      <c r="Q21" s="43"/>
      <c r="R21" s="44">
        <f t="shared" si="0"/>
        <v>0</v>
      </c>
      <c r="S21" s="44">
        <f t="shared" si="1"/>
        <v>0</v>
      </c>
      <c r="T21" s="44">
        <f t="shared" si="2"/>
        <v>0</v>
      </c>
      <c r="U21" s="44">
        <f t="shared" si="3"/>
        <v>0</v>
      </c>
      <c r="V21" s="44">
        <v>0</v>
      </c>
      <c r="W21" s="44">
        <f t="shared" si="4"/>
        <v>0</v>
      </c>
      <c r="X21" s="45">
        <f t="shared" si="5"/>
        <v>0</v>
      </c>
    </row>
    <row r="22" spans="1:24" s="17" customFormat="1" ht="12.75">
      <c r="A22" s="257">
        <v>7</v>
      </c>
      <c r="B22" s="54" t="s">
        <v>57</v>
      </c>
      <c r="C22" s="55" t="s">
        <v>45</v>
      </c>
      <c r="D22" s="56">
        <v>1</v>
      </c>
      <c r="E22" s="22">
        <v>0</v>
      </c>
      <c r="F22" s="22">
        <v>0</v>
      </c>
      <c r="G22" s="26">
        <f t="shared" si="6"/>
        <v>0</v>
      </c>
      <c r="H22" s="24">
        <v>0</v>
      </c>
      <c r="I22" s="24">
        <v>0</v>
      </c>
      <c r="J22" s="25">
        <f t="shared" si="7"/>
        <v>0</v>
      </c>
      <c r="K22" s="25">
        <f t="shared" si="8"/>
        <v>0</v>
      </c>
      <c r="L22" s="25">
        <f t="shared" si="9"/>
        <v>0</v>
      </c>
      <c r="M22" s="25">
        <f t="shared" si="10"/>
        <v>0</v>
      </c>
      <c r="N22" s="25">
        <f t="shared" si="11"/>
        <v>0</v>
      </c>
      <c r="O22" s="25">
        <f t="shared" si="12"/>
        <v>0</v>
      </c>
      <c r="P22" s="251">
        <f>ROUND(O22*0.702804,2)</f>
        <v>0</v>
      </c>
      <c r="Q22" s="43"/>
      <c r="R22" s="44">
        <f t="shared" si="0"/>
        <v>0</v>
      </c>
      <c r="S22" s="44">
        <f t="shared" si="1"/>
        <v>0</v>
      </c>
      <c r="T22" s="44">
        <f t="shared" si="2"/>
        <v>0</v>
      </c>
      <c r="U22" s="44">
        <f t="shared" si="3"/>
        <v>0</v>
      </c>
      <c r="V22" s="44">
        <v>0</v>
      </c>
      <c r="W22" s="44">
        <f t="shared" si="4"/>
        <v>0</v>
      </c>
      <c r="X22" s="45">
        <f t="shared" si="5"/>
        <v>0</v>
      </c>
    </row>
    <row r="23" spans="1:24" s="17" customFormat="1" ht="12.75" hidden="1">
      <c r="A23" s="257"/>
      <c r="B23" s="54"/>
      <c r="C23" s="55"/>
      <c r="D23" s="56"/>
      <c r="E23" s="22">
        <v>0</v>
      </c>
      <c r="F23" s="22">
        <v>0</v>
      </c>
      <c r="G23" s="26">
        <f t="shared" si="6"/>
        <v>0</v>
      </c>
      <c r="H23" s="24">
        <v>0</v>
      </c>
      <c r="I23" s="24">
        <v>0</v>
      </c>
      <c r="J23" s="25">
        <f t="shared" si="7"/>
        <v>0</v>
      </c>
      <c r="K23" s="25">
        <f t="shared" si="8"/>
        <v>0</v>
      </c>
      <c r="L23" s="25">
        <f t="shared" si="9"/>
        <v>0</v>
      </c>
      <c r="M23" s="25">
        <f t="shared" si="10"/>
        <v>0</v>
      </c>
      <c r="N23" s="25">
        <f t="shared" si="11"/>
        <v>0</v>
      </c>
      <c r="O23" s="25">
        <f t="shared" si="12"/>
        <v>0</v>
      </c>
      <c r="P23" s="251"/>
      <c r="Q23" s="43"/>
      <c r="R23" s="44"/>
      <c r="S23" s="44"/>
      <c r="T23" s="44"/>
      <c r="U23" s="44"/>
      <c r="V23" s="44"/>
      <c r="W23" s="44"/>
      <c r="X23" s="45"/>
    </row>
    <row r="24" spans="1:24" s="17" customFormat="1" ht="12.75" hidden="1">
      <c r="A24" s="257"/>
      <c r="B24" s="54"/>
      <c r="C24" s="55"/>
      <c r="D24" s="56"/>
      <c r="E24" s="22">
        <v>0</v>
      </c>
      <c r="F24" s="22">
        <v>0</v>
      </c>
      <c r="G24" s="26">
        <f t="shared" si="6"/>
        <v>0</v>
      </c>
      <c r="H24" s="24">
        <v>0</v>
      </c>
      <c r="I24" s="24">
        <v>0</v>
      </c>
      <c r="J24" s="25">
        <f t="shared" si="7"/>
        <v>0</v>
      </c>
      <c r="K24" s="25">
        <f t="shared" si="8"/>
        <v>0</v>
      </c>
      <c r="L24" s="25">
        <f t="shared" si="9"/>
        <v>0</v>
      </c>
      <c r="M24" s="25">
        <f t="shared" si="10"/>
        <v>0</v>
      </c>
      <c r="N24" s="25">
        <f t="shared" si="11"/>
        <v>0</v>
      </c>
      <c r="O24" s="25">
        <f t="shared" si="12"/>
        <v>0</v>
      </c>
      <c r="P24" s="251"/>
      <c r="Q24" s="43"/>
      <c r="R24" s="44"/>
      <c r="S24" s="44"/>
      <c r="T24" s="44"/>
      <c r="U24" s="44"/>
      <c r="V24" s="44"/>
      <c r="W24" s="44"/>
      <c r="X24" s="45"/>
    </row>
    <row r="25" spans="1:24" s="17" customFormat="1" ht="12.75">
      <c r="A25" s="257">
        <v>8</v>
      </c>
      <c r="B25" s="58" t="s">
        <v>86</v>
      </c>
      <c r="C25" s="55" t="s">
        <v>45</v>
      </c>
      <c r="D25" s="56">
        <v>1</v>
      </c>
      <c r="E25" s="22">
        <v>0</v>
      </c>
      <c r="F25" s="22">
        <v>0</v>
      </c>
      <c r="G25" s="26">
        <f t="shared" si="6"/>
        <v>0</v>
      </c>
      <c r="H25" s="24">
        <v>0</v>
      </c>
      <c r="I25" s="24">
        <v>0</v>
      </c>
      <c r="J25" s="25">
        <f t="shared" si="7"/>
        <v>0</v>
      </c>
      <c r="K25" s="25">
        <f t="shared" si="8"/>
        <v>0</v>
      </c>
      <c r="L25" s="25">
        <f t="shared" si="9"/>
        <v>0</v>
      </c>
      <c r="M25" s="25">
        <f t="shared" si="10"/>
        <v>0</v>
      </c>
      <c r="N25" s="25">
        <f t="shared" si="11"/>
        <v>0</v>
      </c>
      <c r="O25" s="25">
        <f t="shared" si="12"/>
        <v>0</v>
      </c>
      <c r="P25" s="251"/>
      <c r="Q25" s="43">
        <v>1</v>
      </c>
      <c r="R25" s="44">
        <f>Q25*G25</f>
        <v>0</v>
      </c>
      <c r="S25" s="44">
        <f>Q25*H25</f>
        <v>0</v>
      </c>
      <c r="T25" s="44">
        <f>Q25*I25</f>
        <v>0</v>
      </c>
      <c r="U25" s="44">
        <f>SUM(R25:T25)</f>
        <v>0</v>
      </c>
      <c r="V25" s="44">
        <v>0</v>
      </c>
      <c r="W25" s="44">
        <f>U25</f>
        <v>0</v>
      </c>
      <c r="X25" s="45">
        <f>O25-W25</f>
        <v>0</v>
      </c>
    </row>
    <row r="26" spans="1:24" s="17" customFormat="1" ht="12.75">
      <c r="A26" s="257">
        <v>12</v>
      </c>
      <c r="B26" s="58" t="s">
        <v>88</v>
      </c>
      <c r="C26" s="55" t="s">
        <v>49</v>
      </c>
      <c r="D26" s="56">
        <v>1</v>
      </c>
      <c r="E26" s="22">
        <v>0</v>
      </c>
      <c r="F26" s="22">
        <v>0</v>
      </c>
      <c r="G26" s="26">
        <f t="shared" si="6"/>
        <v>0</v>
      </c>
      <c r="H26" s="24">
        <v>0</v>
      </c>
      <c r="I26" s="24">
        <v>0</v>
      </c>
      <c r="J26" s="25">
        <f t="shared" si="7"/>
        <v>0</v>
      </c>
      <c r="K26" s="25">
        <f t="shared" si="8"/>
        <v>0</v>
      </c>
      <c r="L26" s="25">
        <f t="shared" si="9"/>
        <v>0</v>
      </c>
      <c r="M26" s="25">
        <f t="shared" si="10"/>
        <v>0</v>
      </c>
      <c r="N26" s="25">
        <f t="shared" si="11"/>
        <v>0</v>
      </c>
      <c r="O26" s="25">
        <f t="shared" si="12"/>
        <v>0</v>
      </c>
      <c r="P26" s="251"/>
      <c r="Q26" s="43">
        <v>1</v>
      </c>
      <c r="R26" s="44">
        <f>Q26*G26</f>
        <v>0</v>
      </c>
      <c r="S26" s="44">
        <f>Q26*H26</f>
        <v>0</v>
      </c>
      <c r="T26" s="44">
        <f>Q26*I26</f>
        <v>0</v>
      </c>
      <c r="U26" s="44">
        <f>SUM(R26:T26)</f>
        <v>0</v>
      </c>
      <c r="V26" s="44">
        <v>0</v>
      </c>
      <c r="W26" s="44">
        <f>U26</f>
        <v>0</v>
      </c>
      <c r="X26" s="45">
        <f>O26-W26</f>
        <v>0</v>
      </c>
    </row>
    <row r="27" spans="1:24" s="17" customFormat="1" ht="25.5">
      <c r="A27" s="257">
        <v>13</v>
      </c>
      <c r="B27" s="58" t="s">
        <v>147</v>
      </c>
      <c r="C27" s="55" t="s">
        <v>45</v>
      </c>
      <c r="D27" s="56">
        <v>1</v>
      </c>
      <c r="E27" s="22">
        <v>0</v>
      </c>
      <c r="F27" s="22">
        <v>0</v>
      </c>
      <c r="G27" s="26">
        <f t="shared" si="6"/>
        <v>0</v>
      </c>
      <c r="H27" s="24">
        <v>0</v>
      </c>
      <c r="I27" s="24">
        <v>0</v>
      </c>
      <c r="J27" s="25">
        <f t="shared" si="7"/>
        <v>0</v>
      </c>
      <c r="K27" s="25">
        <f t="shared" si="8"/>
        <v>0</v>
      </c>
      <c r="L27" s="25">
        <f t="shared" si="9"/>
        <v>0</v>
      </c>
      <c r="M27" s="25">
        <f t="shared" si="10"/>
        <v>0</v>
      </c>
      <c r="N27" s="25">
        <f t="shared" si="11"/>
        <v>0</v>
      </c>
      <c r="O27" s="25">
        <f t="shared" si="12"/>
        <v>0</v>
      </c>
      <c r="P27" s="251"/>
      <c r="Q27" s="43"/>
      <c r="R27" s="44"/>
      <c r="S27" s="44"/>
      <c r="T27" s="44"/>
      <c r="U27" s="44"/>
      <c r="V27" s="44"/>
      <c r="W27" s="44"/>
      <c r="X27" s="45"/>
    </row>
    <row r="28" spans="1:24" ht="12.75">
      <c r="A28" s="383" t="s">
        <v>50</v>
      </c>
      <c r="B28" s="383"/>
      <c r="C28" s="383"/>
      <c r="D28" s="383"/>
      <c r="E28" s="383"/>
      <c r="F28" s="383"/>
      <c r="G28" s="383"/>
      <c r="H28" s="383"/>
      <c r="I28" s="383"/>
      <c r="J28" s="383"/>
      <c r="K28" s="28">
        <f>SUM(K14:K27)</f>
        <v>0</v>
      </c>
      <c r="L28" s="28">
        <f>SUM(L14:L27)</f>
        <v>0</v>
      </c>
      <c r="M28" s="28">
        <f>SUM(M14:M27)</f>
        <v>0</v>
      </c>
      <c r="N28" s="28">
        <f>SUM(N14:N27)</f>
        <v>0</v>
      </c>
      <c r="O28" s="28">
        <f>SUM(O14:O27)</f>
        <v>0</v>
      </c>
      <c r="P28" s="251">
        <f>ROUND(O28*0.702804,2)</f>
        <v>0</v>
      </c>
      <c r="Q28" s="65"/>
      <c r="R28" s="66">
        <f aca="true" t="shared" si="13" ref="R28:W28">SUM(R14:R26)</f>
        <v>0</v>
      </c>
      <c r="S28" s="66">
        <f t="shared" si="13"/>
        <v>0</v>
      </c>
      <c r="T28" s="66">
        <f t="shared" si="13"/>
        <v>0</v>
      </c>
      <c r="U28" s="66">
        <f t="shared" si="13"/>
        <v>0</v>
      </c>
      <c r="V28" s="66">
        <f t="shared" si="13"/>
        <v>0</v>
      </c>
      <c r="W28" s="66">
        <f t="shared" si="13"/>
        <v>0</v>
      </c>
      <c r="X28" s="67">
        <f>O28-W28</f>
        <v>0</v>
      </c>
    </row>
    <row r="29" spans="1:24" ht="13.5" thickBot="1">
      <c r="A29" s="352" t="s">
        <v>35</v>
      </c>
      <c r="B29" s="352"/>
      <c r="C29" s="352"/>
      <c r="D29" s="352"/>
      <c r="E29" s="352"/>
      <c r="F29" s="352"/>
      <c r="G29" s="352"/>
      <c r="H29" s="352"/>
      <c r="I29" s="352"/>
      <c r="J29" s="352"/>
      <c r="K29" s="259"/>
      <c r="L29" s="28"/>
      <c r="M29" s="28"/>
      <c r="N29" s="28"/>
      <c r="O29" s="28">
        <f>SUM(O28:O28)</f>
        <v>0</v>
      </c>
      <c r="P29" s="270">
        <f>ROUND(O29*0.702804,2)</f>
        <v>0</v>
      </c>
      <c r="Q29" s="69"/>
      <c r="R29" s="70">
        <f aca="true" t="shared" si="14" ref="R29:W29">SUM(R28:R28)</f>
        <v>0</v>
      </c>
      <c r="S29" s="70">
        <f t="shared" si="14"/>
        <v>0</v>
      </c>
      <c r="T29" s="70">
        <f t="shared" si="14"/>
        <v>0</v>
      </c>
      <c r="U29" s="70">
        <f t="shared" si="14"/>
        <v>0</v>
      </c>
      <c r="V29" s="70">
        <f t="shared" si="14"/>
        <v>0</v>
      </c>
      <c r="W29" s="70">
        <f t="shared" si="14"/>
        <v>0</v>
      </c>
      <c r="X29" s="68">
        <f>O29-W29</f>
        <v>0</v>
      </c>
    </row>
    <row r="30" spans="1:24" s="6" customFormat="1" ht="12.75">
      <c r="A30" s="32"/>
      <c r="B30" s="33"/>
      <c r="C30" s="34"/>
      <c r="D30" s="35"/>
      <c r="E30" s="35"/>
      <c r="F30" s="35"/>
      <c r="G30" s="71"/>
      <c r="H30" s="72"/>
      <c r="I30" s="72"/>
      <c r="J30" s="36"/>
      <c r="K30" s="36"/>
      <c r="L30" s="37"/>
      <c r="O30" s="38"/>
      <c r="R30" s="48"/>
      <c r="S30" s="48"/>
      <c r="T30" s="48"/>
      <c r="U30" s="48"/>
      <c r="V30" s="48"/>
      <c r="W30" s="48"/>
      <c r="X30" s="48"/>
    </row>
    <row r="31" spans="1:24" s="6" customFormat="1" ht="12.75">
      <c r="A31" s="32"/>
      <c r="B31" s="1"/>
      <c r="C31" s="2"/>
      <c r="D31" s="1"/>
      <c r="E31" s="1"/>
      <c r="F31" s="1"/>
      <c r="G31" s="350"/>
      <c r="H31" s="350"/>
      <c r="I31" s="350"/>
      <c r="J31" s="36"/>
      <c r="K31" s="36"/>
      <c r="L31" s="37"/>
      <c r="O31" s="38"/>
      <c r="R31" s="48"/>
      <c r="S31" s="48"/>
      <c r="T31" s="48"/>
      <c r="U31" s="48"/>
      <c r="V31" s="48"/>
      <c r="W31" s="48"/>
      <c r="X31" s="48"/>
    </row>
    <row r="32" spans="1:24" s="6" customFormat="1" ht="12.75">
      <c r="A32" s="32"/>
      <c r="B32" s="3"/>
      <c r="C32" s="3"/>
      <c r="D32" s="2"/>
      <c r="E32" s="2"/>
      <c r="F32" s="2"/>
      <c r="G32" s="4"/>
      <c r="H32" s="350"/>
      <c r="I32" s="350"/>
      <c r="J32" s="350"/>
      <c r="K32" s="1"/>
      <c r="L32" s="37"/>
      <c r="O32" s="38"/>
      <c r="R32" s="48"/>
      <c r="S32" s="48"/>
      <c r="T32" s="48"/>
      <c r="U32" s="48"/>
      <c r="V32" s="48"/>
      <c r="W32" s="48"/>
      <c r="X32" s="48"/>
    </row>
    <row r="33" spans="1:24" s="6" customFormat="1" ht="12.75">
      <c r="A33" s="32"/>
      <c r="B33" s="199" t="s">
        <v>162</v>
      </c>
      <c r="C33" s="199"/>
      <c r="D33" s="2"/>
      <c r="E33" s="2"/>
      <c r="F33" s="2"/>
      <c r="G33" s="3"/>
      <c r="H33" s="3"/>
      <c r="I33" s="3"/>
      <c r="J33" s="3"/>
      <c r="K33" s="3"/>
      <c r="L33" s="37"/>
      <c r="O33" s="38"/>
      <c r="R33" s="48"/>
      <c r="S33" s="48"/>
      <c r="T33" s="48"/>
      <c r="U33" s="48"/>
      <c r="V33" s="48"/>
      <c r="W33" s="48"/>
      <c r="X33" s="48"/>
    </row>
    <row r="34" spans="1:24" s="6" customFormat="1" ht="12.75">
      <c r="A34" s="32"/>
      <c r="B34" s="200" t="s">
        <v>163</v>
      </c>
      <c r="C34" s="200"/>
      <c r="D34" s="2"/>
      <c r="E34" s="2"/>
      <c r="F34" s="2"/>
      <c r="G34" s="3"/>
      <c r="H34" s="3"/>
      <c r="I34" s="3"/>
      <c r="J34" s="3"/>
      <c r="K34" s="3"/>
      <c r="L34" s="37"/>
      <c r="O34" s="38"/>
      <c r="R34" s="48"/>
      <c r="S34" s="48"/>
      <c r="T34" s="48"/>
      <c r="U34" s="48"/>
      <c r="V34" s="48"/>
      <c r="W34" s="48"/>
      <c r="X34" s="48"/>
    </row>
    <row r="35" spans="1:24" s="6" customFormat="1" ht="12.75">
      <c r="A35" s="32"/>
      <c r="B35" s="350"/>
      <c r="C35" s="350"/>
      <c r="D35" s="2"/>
      <c r="E35" s="2"/>
      <c r="F35" s="2"/>
      <c r="G35" s="3"/>
      <c r="H35" s="3"/>
      <c r="I35" s="3"/>
      <c r="J35" s="3"/>
      <c r="K35" s="3"/>
      <c r="L35" s="37"/>
      <c r="O35" s="38"/>
      <c r="R35" s="48"/>
      <c r="S35" s="48"/>
      <c r="T35" s="48"/>
      <c r="U35" s="48"/>
      <c r="V35" s="48"/>
      <c r="W35" s="48"/>
      <c r="X35" s="48"/>
    </row>
    <row r="36" spans="1:24" s="6" customFormat="1" ht="12.75">
      <c r="A36" s="32"/>
      <c r="B36" s="3"/>
      <c r="C36" s="3"/>
      <c r="D36" s="3"/>
      <c r="E36" s="3"/>
      <c r="F36" s="3"/>
      <c r="G36" s="3"/>
      <c r="H36" s="3"/>
      <c r="I36" s="3"/>
      <c r="J36" s="3"/>
      <c r="K36" s="3"/>
      <c r="L36" s="37"/>
      <c r="O36" s="38"/>
      <c r="R36" s="48"/>
      <c r="S36" s="48"/>
      <c r="T36" s="48"/>
      <c r="U36" s="48"/>
      <c r="V36" s="48"/>
      <c r="W36" s="48"/>
      <c r="X36" s="48"/>
    </row>
    <row r="37" spans="1:24" s="6" customFormat="1" ht="12.75">
      <c r="A37" s="32"/>
      <c r="B37" s="350"/>
      <c r="C37" s="350"/>
      <c r="D37" s="3"/>
      <c r="E37" s="3"/>
      <c r="F37" s="3"/>
      <c r="G37" s="3"/>
      <c r="H37" s="3"/>
      <c r="I37" s="3"/>
      <c r="J37" s="3"/>
      <c r="K37" s="3"/>
      <c r="L37" s="37"/>
      <c r="O37" s="38"/>
      <c r="R37" s="48"/>
      <c r="S37" s="48"/>
      <c r="T37" s="48"/>
      <c r="U37" s="48"/>
      <c r="V37" s="48"/>
      <c r="W37" s="48"/>
      <c r="X37" s="48"/>
    </row>
    <row r="38" spans="1:24" s="6" customFormat="1" ht="12.75">
      <c r="A38" s="32"/>
      <c r="B38" s="33"/>
      <c r="C38" s="34"/>
      <c r="D38" s="35"/>
      <c r="E38" s="35"/>
      <c r="F38" s="35"/>
      <c r="G38" s="71"/>
      <c r="H38" s="72"/>
      <c r="I38" s="72"/>
      <c r="J38" s="36"/>
      <c r="K38" s="36"/>
      <c r="L38" s="37"/>
      <c r="O38" s="38"/>
      <c r="R38" s="48"/>
      <c r="S38" s="48"/>
      <c r="T38" s="48"/>
      <c r="U38" s="48"/>
      <c r="V38" s="48"/>
      <c r="W38" s="48"/>
      <c r="X38" s="48"/>
    </row>
    <row r="39" spans="1:24" s="6" customFormat="1" ht="12.75">
      <c r="A39" s="32"/>
      <c r="B39" s="33"/>
      <c r="C39" s="34"/>
      <c r="D39" s="35"/>
      <c r="E39" s="35"/>
      <c r="F39" s="35"/>
      <c r="G39" s="71"/>
      <c r="H39" s="72"/>
      <c r="I39" s="72"/>
      <c r="J39" s="36"/>
      <c r="K39" s="36"/>
      <c r="L39" s="37"/>
      <c r="O39" s="38"/>
      <c r="R39" s="48"/>
      <c r="S39" s="48"/>
      <c r="T39" s="48"/>
      <c r="U39" s="48"/>
      <c r="V39" s="48"/>
      <c r="W39" s="48"/>
      <c r="X39" s="48"/>
    </row>
    <row r="40" spans="1:24" s="6" customFormat="1" ht="12.75">
      <c r="A40" s="32"/>
      <c r="B40" s="33"/>
      <c r="C40" s="34"/>
      <c r="D40" s="35"/>
      <c r="E40" s="35"/>
      <c r="F40" s="35"/>
      <c r="G40" s="71"/>
      <c r="H40" s="72"/>
      <c r="I40" s="72"/>
      <c r="J40" s="36"/>
      <c r="K40" s="36"/>
      <c r="L40" s="37"/>
      <c r="O40" s="38"/>
      <c r="R40" s="48"/>
      <c r="S40" s="48"/>
      <c r="T40" s="48"/>
      <c r="U40" s="48"/>
      <c r="V40" s="48"/>
      <c r="W40" s="48"/>
      <c r="X40" s="48"/>
    </row>
    <row r="41" spans="1:24" s="6" customFormat="1" ht="12.75">
      <c r="A41" s="32"/>
      <c r="B41" s="33"/>
      <c r="C41" s="34"/>
      <c r="D41" s="35"/>
      <c r="E41" s="35"/>
      <c r="F41" s="35"/>
      <c r="G41" s="71"/>
      <c r="H41" s="72"/>
      <c r="I41" s="72"/>
      <c r="J41" s="36"/>
      <c r="K41" s="36"/>
      <c r="L41" s="37"/>
      <c r="O41" s="38"/>
      <c r="R41" s="48"/>
      <c r="S41" s="48"/>
      <c r="T41" s="48"/>
      <c r="U41" s="48"/>
      <c r="V41" s="48"/>
      <c r="W41" s="48"/>
      <c r="X41" s="48"/>
    </row>
    <row r="42" spans="1:24" s="6" customFormat="1" ht="12.75">
      <c r="A42" s="32"/>
      <c r="B42" s="33"/>
      <c r="C42" s="34"/>
      <c r="D42" s="35"/>
      <c r="E42" s="35"/>
      <c r="F42" s="35"/>
      <c r="G42" s="71"/>
      <c r="H42" s="72"/>
      <c r="I42" s="72"/>
      <c r="J42" s="36"/>
      <c r="K42" s="36"/>
      <c r="L42" s="37"/>
      <c r="O42" s="38"/>
      <c r="R42" s="48"/>
      <c r="S42" s="48"/>
      <c r="T42" s="48"/>
      <c r="U42" s="48"/>
      <c r="V42" s="48"/>
      <c r="W42" s="48"/>
      <c r="X42" s="48"/>
    </row>
    <row r="43" spans="1:24" s="6" customFormat="1" ht="12.75">
      <c r="A43" s="32"/>
      <c r="B43" s="33"/>
      <c r="C43" s="34"/>
      <c r="D43" s="35"/>
      <c r="E43" s="35"/>
      <c r="F43" s="35"/>
      <c r="G43" s="71"/>
      <c r="H43" s="72"/>
      <c r="I43" s="72"/>
      <c r="J43" s="36"/>
      <c r="K43" s="36"/>
      <c r="L43" s="37"/>
      <c r="O43" s="38"/>
      <c r="R43" s="48"/>
      <c r="S43" s="48"/>
      <c r="T43" s="48"/>
      <c r="U43" s="48"/>
      <c r="V43" s="48"/>
      <c r="W43" s="48"/>
      <c r="X43" s="48"/>
    </row>
  </sheetData>
  <sheetProtection/>
  <mergeCells count="40">
    <mergeCell ref="K9:O9"/>
    <mergeCell ref="A28:J28"/>
    <mergeCell ref="L10:L12"/>
    <mergeCell ref="M10:M12"/>
    <mergeCell ref="N10:N12"/>
    <mergeCell ref="O10:O12"/>
    <mergeCell ref="G31:I31"/>
    <mergeCell ref="H32:J32"/>
    <mergeCell ref="B35:C35"/>
    <mergeCell ref="B37:C37"/>
    <mergeCell ref="A29:J29"/>
    <mergeCell ref="J10:J12"/>
    <mergeCell ref="E10:E12"/>
    <mergeCell ref="F10:F12"/>
    <mergeCell ref="P10:P12"/>
    <mergeCell ref="Q9:U9"/>
    <mergeCell ref="V9:V12"/>
    <mergeCell ref="W9:W12"/>
    <mergeCell ref="X9:X12"/>
    <mergeCell ref="R10:R12"/>
    <mergeCell ref="S10:S12"/>
    <mergeCell ref="T10:T12"/>
    <mergeCell ref="U10:U12"/>
    <mergeCell ref="Q10:Q12"/>
    <mergeCell ref="A8:O8"/>
    <mergeCell ref="A9:A12"/>
    <mergeCell ref="B9:B12"/>
    <mergeCell ref="C9:C12"/>
    <mergeCell ref="D9:D12"/>
    <mergeCell ref="G10:G12"/>
    <mergeCell ref="H10:H12"/>
    <mergeCell ref="I10:I12"/>
    <mergeCell ref="K10:K12"/>
    <mergeCell ref="E9:J9"/>
    <mergeCell ref="A1:O1"/>
    <mergeCell ref="A2:O2"/>
    <mergeCell ref="A3:O3"/>
    <mergeCell ref="B5:J5"/>
    <mergeCell ref="B6:H6"/>
    <mergeCell ref="B7:J7"/>
  </mergeCells>
  <printOptions/>
  <pageMargins left="0.75" right="0.75" top="1" bottom="1" header="0" footer="0"/>
  <pageSetup fitToHeight="1" fitToWidth="1" horizontalDpi="200" verticalDpi="2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3"/>
  <sheetViews>
    <sheetView zoomScalePageLayoutView="0" workbookViewId="0" topLeftCell="A1">
      <selection activeCell="I116" sqref="I116"/>
    </sheetView>
  </sheetViews>
  <sheetFormatPr defaultColWidth="9.140625" defaultRowHeight="16.5" customHeight="1"/>
  <cols>
    <col min="1" max="1" width="7.28125" style="73" customWidth="1"/>
    <col min="2" max="2" width="45.140625" style="73" customWidth="1"/>
    <col min="3" max="3" width="5.00390625" style="79" customWidth="1"/>
    <col min="4" max="4" width="4.28125" style="73" customWidth="1"/>
    <col min="5" max="5" width="7.421875" style="73" customWidth="1"/>
    <col min="6" max="6" width="8.00390625" style="73" customWidth="1"/>
    <col min="7" max="7" width="7.8515625" style="73" customWidth="1"/>
    <col min="8" max="8" width="7.00390625" style="73" customWidth="1"/>
    <col min="9" max="9" width="7.7109375" style="73" customWidth="1"/>
    <col min="10" max="11" width="7.140625" style="73" customWidth="1"/>
    <col min="12" max="12" width="7.57421875" style="73" customWidth="1"/>
    <col min="13" max="13" width="8.421875" style="73" customWidth="1"/>
    <col min="14" max="14" width="8.140625" style="73" customWidth="1"/>
    <col min="15" max="15" width="10.57421875" style="73" customWidth="1"/>
    <col min="16" max="16" width="5.57421875" style="73" hidden="1" customWidth="1"/>
    <col min="17" max="17" width="7.421875" style="73" hidden="1" customWidth="1"/>
    <col min="18" max="18" width="7.00390625" style="73" hidden="1" customWidth="1"/>
    <col min="19" max="19" width="6.57421875" style="73" hidden="1" customWidth="1"/>
    <col min="20" max="20" width="7.28125" style="73" hidden="1" customWidth="1"/>
    <col min="21" max="21" width="9.00390625" style="73" hidden="1" customWidth="1"/>
    <col min="22" max="22" width="9.140625" style="73" hidden="1" customWidth="1"/>
    <col min="23" max="23" width="7.7109375" style="73" hidden="1" customWidth="1"/>
    <col min="24" max="16384" width="9.140625" style="73" customWidth="1"/>
  </cols>
  <sheetData>
    <row r="1" spans="1:15" s="76" customFormat="1" ht="12.75">
      <c r="A1" s="369" t="s">
        <v>84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</row>
    <row r="2" spans="1:15" s="76" customFormat="1" ht="12.75">
      <c r="A2" s="370" t="s">
        <v>36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</row>
    <row r="3" spans="1:15" s="76" customFormat="1" ht="13.5" customHeight="1">
      <c r="A3" s="369" t="s">
        <v>4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</row>
    <row r="4" spans="1:15" s="76" customFormat="1" ht="12.75">
      <c r="A4" s="346"/>
      <c r="B4" s="346"/>
      <c r="C4" s="346"/>
      <c r="D4" s="346"/>
      <c r="E4" s="168"/>
      <c r="F4" s="168"/>
      <c r="G4" s="7"/>
      <c r="H4" s="8"/>
      <c r="I4" s="50"/>
      <c r="J4" s="50"/>
      <c r="K4" s="50"/>
      <c r="L4" s="50"/>
      <c r="M4" s="50"/>
      <c r="N4" s="50"/>
      <c r="O4" s="50"/>
    </row>
    <row r="5" spans="1:15" s="76" customFormat="1" ht="11.25" customHeight="1">
      <c r="A5" s="338" t="s">
        <v>131</v>
      </c>
      <c r="B5" s="338"/>
      <c r="C5" s="338"/>
      <c r="D5" s="338"/>
      <c r="E5" s="338"/>
      <c r="F5" s="338"/>
      <c r="G5" s="338"/>
      <c r="H5" s="338"/>
      <c r="I5" s="338"/>
      <c r="J5" s="8"/>
      <c r="K5" s="8"/>
      <c r="L5" s="8"/>
      <c r="M5" s="50"/>
      <c r="N5" s="50"/>
      <c r="O5" s="50"/>
    </row>
    <row r="6" spans="1:15" s="76" customFormat="1" ht="12.75" customHeight="1" hidden="1">
      <c r="A6" s="340" t="s">
        <v>0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50"/>
      <c r="N6" s="50"/>
      <c r="O6" s="50"/>
    </row>
    <row r="7" spans="1:15" s="76" customFormat="1" ht="12.75" hidden="1">
      <c r="A7" s="340"/>
      <c r="B7" s="340"/>
      <c r="C7" s="340"/>
      <c r="D7" s="340"/>
      <c r="E7" s="340"/>
      <c r="F7" s="340"/>
      <c r="G7" s="340"/>
      <c r="H7" s="340"/>
      <c r="I7" s="50"/>
      <c r="J7" s="50"/>
      <c r="K7" s="50"/>
      <c r="L7" s="50"/>
      <c r="M7" s="50"/>
      <c r="N7" s="50"/>
      <c r="O7" s="50"/>
    </row>
    <row r="8" spans="1:15" s="76" customFormat="1" ht="12.75">
      <c r="A8" s="340" t="s">
        <v>205</v>
      </c>
      <c r="B8" s="340"/>
      <c r="C8" s="340"/>
      <c r="D8" s="340"/>
      <c r="E8" s="340"/>
      <c r="F8" s="340"/>
      <c r="G8" s="340"/>
      <c r="H8" s="340"/>
      <c r="I8" s="50"/>
      <c r="J8" s="50"/>
      <c r="K8" s="50"/>
      <c r="L8" s="50"/>
      <c r="M8" s="50"/>
      <c r="N8" s="50"/>
      <c r="O8" s="50"/>
    </row>
    <row r="9" spans="1:15" s="76" customFormat="1" ht="13.5" thickBot="1">
      <c r="A9" s="97"/>
      <c r="B9" s="98"/>
      <c r="C9" s="98"/>
      <c r="D9" s="98"/>
      <c r="E9" s="98"/>
      <c r="F9" s="98"/>
      <c r="G9" s="98"/>
      <c r="H9" s="8"/>
      <c r="I9" s="50"/>
      <c r="J9" s="50"/>
      <c r="K9" s="50"/>
      <c r="L9" s="50"/>
      <c r="M9" s="50"/>
      <c r="N9" s="50"/>
      <c r="O9" s="50"/>
    </row>
    <row r="10" spans="1:23" s="81" customFormat="1" ht="13.5" customHeight="1">
      <c r="A10" s="384" t="s">
        <v>5</v>
      </c>
      <c r="B10" s="384" t="s">
        <v>6</v>
      </c>
      <c r="C10" s="385" t="s">
        <v>7</v>
      </c>
      <c r="D10" s="385" t="s">
        <v>8</v>
      </c>
      <c r="E10" s="377" t="s">
        <v>9</v>
      </c>
      <c r="F10" s="377"/>
      <c r="G10" s="377"/>
      <c r="H10" s="377"/>
      <c r="I10" s="377"/>
      <c r="J10" s="377"/>
      <c r="K10" s="367" t="s">
        <v>10</v>
      </c>
      <c r="L10" s="367"/>
      <c r="M10" s="367"/>
      <c r="N10" s="367"/>
      <c r="O10" s="367"/>
      <c r="P10" s="365" t="s">
        <v>11</v>
      </c>
      <c r="Q10" s="365"/>
      <c r="R10" s="365"/>
      <c r="S10" s="365"/>
      <c r="T10" s="365"/>
      <c r="U10" s="343" t="s">
        <v>12</v>
      </c>
      <c r="V10" s="343" t="s">
        <v>13</v>
      </c>
      <c r="W10" s="347" t="s">
        <v>37</v>
      </c>
    </row>
    <row r="11" spans="1:23" s="81" customFormat="1" ht="13.5" customHeight="1">
      <c r="A11" s="384"/>
      <c r="B11" s="384"/>
      <c r="C11" s="385"/>
      <c r="D11" s="385"/>
      <c r="E11" s="339" t="s">
        <v>180</v>
      </c>
      <c r="F11" s="339" t="s">
        <v>181</v>
      </c>
      <c r="G11" s="339" t="s">
        <v>15</v>
      </c>
      <c r="H11" s="339" t="s">
        <v>16</v>
      </c>
      <c r="I11" s="339" t="s">
        <v>17</v>
      </c>
      <c r="J11" s="339" t="s">
        <v>18</v>
      </c>
      <c r="K11" s="339" t="s">
        <v>182</v>
      </c>
      <c r="L11" s="339" t="s">
        <v>15</v>
      </c>
      <c r="M11" s="339" t="s">
        <v>16</v>
      </c>
      <c r="N11" s="339" t="s">
        <v>19</v>
      </c>
      <c r="O11" s="339" t="s">
        <v>18</v>
      </c>
      <c r="P11" s="336" t="s">
        <v>8</v>
      </c>
      <c r="Q11" s="336" t="s">
        <v>20</v>
      </c>
      <c r="R11" s="336" t="s">
        <v>21</v>
      </c>
      <c r="S11" s="336" t="s">
        <v>22</v>
      </c>
      <c r="T11" s="336" t="s">
        <v>38</v>
      </c>
      <c r="U11" s="336"/>
      <c r="V11" s="336"/>
      <c r="W11" s="348"/>
    </row>
    <row r="12" spans="1:23" s="81" customFormat="1" ht="12.75">
      <c r="A12" s="384"/>
      <c r="B12" s="384"/>
      <c r="C12" s="385"/>
      <c r="D12" s="385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6"/>
      <c r="Q12" s="336"/>
      <c r="R12" s="336"/>
      <c r="S12" s="336"/>
      <c r="T12" s="336"/>
      <c r="U12" s="336"/>
      <c r="V12" s="336"/>
      <c r="W12" s="348"/>
    </row>
    <row r="13" spans="1:23" s="81" customFormat="1" ht="47.25" customHeight="1" thickBot="1">
      <c r="A13" s="384"/>
      <c r="B13" s="384"/>
      <c r="C13" s="385"/>
      <c r="D13" s="385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7"/>
      <c r="Q13" s="337"/>
      <c r="R13" s="337"/>
      <c r="S13" s="337"/>
      <c r="T13" s="337"/>
      <c r="U13" s="337"/>
      <c r="V13" s="337"/>
      <c r="W13" s="349"/>
    </row>
    <row r="14" spans="1:23" s="81" customFormat="1" ht="12.75">
      <c r="A14" s="101">
        <v>1</v>
      </c>
      <c r="B14" s="101">
        <v>2</v>
      </c>
      <c r="C14" s="101">
        <v>3</v>
      </c>
      <c r="D14" s="101">
        <f>C14+1</f>
        <v>4</v>
      </c>
      <c r="E14" s="52" t="s">
        <v>186</v>
      </c>
      <c r="F14" s="52" t="s">
        <v>187</v>
      </c>
      <c r="G14" s="52" t="s">
        <v>188</v>
      </c>
      <c r="H14" s="52" t="s">
        <v>189</v>
      </c>
      <c r="I14" s="52" t="s">
        <v>190</v>
      </c>
      <c r="J14" s="52" t="s">
        <v>191</v>
      </c>
      <c r="K14" s="52" t="s">
        <v>192</v>
      </c>
      <c r="L14" s="52" t="s">
        <v>193</v>
      </c>
      <c r="M14" s="52" t="s">
        <v>194</v>
      </c>
      <c r="N14" s="52" t="s">
        <v>195</v>
      </c>
      <c r="O14" s="52" t="s">
        <v>196</v>
      </c>
      <c r="P14" s="99">
        <v>13</v>
      </c>
      <c r="Q14" s="99">
        <v>14</v>
      </c>
      <c r="R14" s="99">
        <f>Q14+1</f>
        <v>15</v>
      </c>
      <c r="S14" s="99">
        <v>16</v>
      </c>
      <c r="T14" s="99">
        <f>S14+1</f>
        <v>17</v>
      </c>
      <c r="U14" s="99">
        <v>18</v>
      </c>
      <c r="V14" s="99">
        <f>U14+1</f>
        <v>19</v>
      </c>
      <c r="W14" s="100">
        <v>20</v>
      </c>
    </row>
    <row r="15" spans="1:23" s="46" customFormat="1" ht="13.5" customHeight="1" hidden="1">
      <c r="A15" s="101"/>
      <c r="B15" s="387"/>
      <c r="C15" s="387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43"/>
      <c r="O15" s="43"/>
      <c r="P15" s="43"/>
      <c r="Q15" s="43"/>
      <c r="R15" s="43"/>
      <c r="S15" s="43"/>
      <c r="T15" s="43"/>
      <c r="U15" s="43"/>
      <c r="V15" s="43"/>
      <c r="W15" s="85"/>
    </row>
    <row r="16" spans="1:23" s="46" customFormat="1" ht="12.75" hidden="1">
      <c r="A16" s="267"/>
      <c r="B16" s="103"/>
      <c r="C16" s="104"/>
      <c r="D16" s="104"/>
      <c r="E16" s="104"/>
      <c r="F16" s="104"/>
      <c r="G16" s="105"/>
      <c r="H16" s="105"/>
      <c r="I16" s="105"/>
      <c r="J16" s="105"/>
      <c r="K16" s="105"/>
      <c r="L16" s="105"/>
      <c r="M16" s="105"/>
      <c r="N16" s="105"/>
      <c r="O16" s="105"/>
      <c r="P16" s="43"/>
      <c r="Q16" s="44"/>
      <c r="R16" s="44"/>
      <c r="S16" s="44"/>
      <c r="T16" s="44"/>
      <c r="U16" s="44"/>
      <c r="V16" s="44"/>
      <c r="W16" s="45"/>
    </row>
    <row r="17" spans="1:23" s="46" customFormat="1" ht="26.25" customHeight="1" hidden="1">
      <c r="A17" s="267"/>
      <c r="B17" s="103"/>
      <c r="C17" s="104"/>
      <c r="D17" s="104"/>
      <c r="E17" s="104"/>
      <c r="F17" s="104"/>
      <c r="G17" s="105"/>
      <c r="H17" s="105"/>
      <c r="I17" s="105"/>
      <c r="J17" s="105"/>
      <c r="K17" s="105"/>
      <c r="L17" s="105"/>
      <c r="M17" s="105"/>
      <c r="N17" s="105"/>
      <c r="O17" s="105"/>
      <c r="P17" s="43"/>
      <c r="Q17" s="44"/>
      <c r="R17" s="44"/>
      <c r="S17" s="44"/>
      <c r="T17" s="44"/>
      <c r="U17" s="44"/>
      <c r="V17" s="44"/>
      <c r="W17" s="45"/>
    </row>
    <row r="18" spans="1:23" s="46" customFormat="1" ht="12.75" hidden="1">
      <c r="A18" s="267"/>
      <c r="B18" s="106"/>
      <c r="C18" s="107"/>
      <c r="D18" s="107"/>
      <c r="E18" s="107"/>
      <c r="F18" s="107"/>
      <c r="G18" s="105"/>
      <c r="H18" s="105"/>
      <c r="I18" s="105"/>
      <c r="J18" s="105"/>
      <c r="K18" s="105"/>
      <c r="L18" s="105"/>
      <c r="M18" s="105"/>
      <c r="N18" s="105"/>
      <c r="O18" s="105"/>
      <c r="P18" s="43"/>
      <c r="Q18" s="44"/>
      <c r="R18" s="44"/>
      <c r="S18" s="44"/>
      <c r="T18" s="44"/>
      <c r="U18" s="44"/>
      <c r="V18" s="44"/>
      <c r="W18" s="45"/>
    </row>
    <row r="19" spans="1:23" s="46" customFormat="1" ht="12.75" hidden="1">
      <c r="A19" s="267"/>
      <c r="B19" s="108"/>
      <c r="C19" s="107"/>
      <c r="D19" s="107"/>
      <c r="E19" s="107"/>
      <c r="F19" s="107"/>
      <c r="G19" s="105"/>
      <c r="H19" s="105"/>
      <c r="I19" s="105"/>
      <c r="J19" s="105"/>
      <c r="K19" s="105"/>
      <c r="L19" s="105"/>
      <c r="M19" s="105"/>
      <c r="N19" s="105"/>
      <c r="O19" s="105"/>
      <c r="P19" s="43"/>
      <c r="Q19" s="44"/>
      <c r="R19" s="44"/>
      <c r="S19" s="44"/>
      <c r="T19" s="44"/>
      <c r="U19" s="44"/>
      <c r="V19" s="44"/>
      <c r="W19" s="45"/>
    </row>
    <row r="20" spans="1:23" s="46" customFormat="1" ht="12.75" hidden="1">
      <c r="A20" s="267"/>
      <c r="B20" s="109"/>
      <c r="C20" s="107"/>
      <c r="D20" s="107"/>
      <c r="E20" s="107"/>
      <c r="F20" s="107"/>
      <c r="G20" s="105"/>
      <c r="H20" s="105"/>
      <c r="I20" s="105"/>
      <c r="J20" s="105"/>
      <c r="K20" s="105"/>
      <c r="L20" s="105"/>
      <c r="M20" s="105"/>
      <c r="N20" s="105"/>
      <c r="O20" s="105"/>
      <c r="P20" s="43"/>
      <c r="Q20" s="44"/>
      <c r="R20" s="44"/>
      <c r="S20" s="44"/>
      <c r="T20" s="44"/>
      <c r="U20" s="44"/>
      <c r="V20" s="44"/>
      <c r="W20" s="45"/>
    </row>
    <row r="21" spans="1:23" s="46" customFormat="1" ht="12.75" hidden="1">
      <c r="A21" s="267"/>
      <c r="B21" s="109"/>
      <c r="C21" s="107"/>
      <c r="D21" s="107"/>
      <c r="E21" s="107"/>
      <c r="F21" s="107"/>
      <c r="G21" s="105"/>
      <c r="H21" s="105"/>
      <c r="I21" s="105"/>
      <c r="J21" s="105"/>
      <c r="K21" s="105"/>
      <c r="L21" s="105"/>
      <c r="M21" s="105"/>
      <c r="N21" s="105"/>
      <c r="O21" s="105"/>
      <c r="P21" s="43"/>
      <c r="Q21" s="44"/>
      <c r="R21" s="44"/>
      <c r="S21" s="44"/>
      <c r="T21" s="44"/>
      <c r="U21" s="44"/>
      <c r="V21" s="44"/>
      <c r="W21" s="45"/>
    </row>
    <row r="22" spans="1:23" s="46" customFormat="1" ht="12.75" hidden="1">
      <c r="A22" s="267"/>
      <c r="B22" s="106"/>
      <c r="C22" s="107"/>
      <c r="D22" s="107"/>
      <c r="E22" s="107"/>
      <c r="F22" s="107"/>
      <c r="G22" s="105"/>
      <c r="H22" s="105"/>
      <c r="I22" s="105"/>
      <c r="J22" s="105"/>
      <c r="K22" s="105"/>
      <c r="L22" s="105"/>
      <c r="M22" s="105"/>
      <c r="N22" s="105"/>
      <c r="O22" s="105"/>
      <c r="P22" s="43"/>
      <c r="Q22" s="44"/>
      <c r="R22" s="44"/>
      <c r="S22" s="44"/>
      <c r="T22" s="44"/>
      <c r="U22" s="44"/>
      <c r="V22" s="44"/>
      <c r="W22" s="45"/>
    </row>
    <row r="23" spans="1:23" s="46" customFormat="1" ht="12.75" hidden="1">
      <c r="A23" s="267"/>
      <c r="B23" s="106"/>
      <c r="C23" s="107"/>
      <c r="D23" s="107"/>
      <c r="E23" s="107"/>
      <c r="F23" s="107"/>
      <c r="G23" s="105"/>
      <c r="H23" s="105"/>
      <c r="I23" s="105"/>
      <c r="J23" s="105"/>
      <c r="K23" s="105"/>
      <c r="L23" s="105"/>
      <c r="M23" s="105"/>
      <c r="N23" s="105"/>
      <c r="O23" s="105"/>
      <c r="P23" s="43"/>
      <c r="Q23" s="44"/>
      <c r="R23" s="44"/>
      <c r="S23" s="44"/>
      <c r="T23" s="44"/>
      <c r="U23" s="44"/>
      <c r="V23" s="44"/>
      <c r="W23" s="45"/>
    </row>
    <row r="24" spans="1:23" s="46" customFormat="1" ht="12.75" hidden="1">
      <c r="A24" s="267"/>
      <c r="B24" s="106"/>
      <c r="C24" s="107"/>
      <c r="D24" s="107"/>
      <c r="E24" s="107"/>
      <c r="F24" s="107"/>
      <c r="G24" s="105"/>
      <c r="H24" s="105"/>
      <c r="I24" s="105"/>
      <c r="J24" s="105"/>
      <c r="K24" s="105"/>
      <c r="L24" s="105"/>
      <c r="M24" s="105"/>
      <c r="N24" s="105"/>
      <c r="O24" s="105"/>
      <c r="P24" s="43"/>
      <c r="Q24" s="44"/>
      <c r="R24" s="44"/>
      <c r="S24" s="44"/>
      <c r="T24" s="44"/>
      <c r="U24" s="44"/>
      <c r="V24" s="44"/>
      <c r="W24" s="45"/>
    </row>
    <row r="25" spans="1:23" s="46" customFormat="1" ht="12.75" hidden="1">
      <c r="A25" s="267"/>
      <c r="B25" s="106"/>
      <c r="C25" s="107"/>
      <c r="D25" s="107"/>
      <c r="E25" s="107"/>
      <c r="F25" s="107"/>
      <c r="G25" s="105"/>
      <c r="H25" s="105"/>
      <c r="I25" s="105"/>
      <c r="J25" s="105"/>
      <c r="K25" s="105"/>
      <c r="L25" s="105"/>
      <c r="M25" s="105"/>
      <c r="N25" s="105"/>
      <c r="O25" s="105"/>
      <c r="P25" s="43"/>
      <c r="Q25" s="44"/>
      <c r="R25" s="44"/>
      <c r="S25" s="44"/>
      <c r="T25" s="44"/>
      <c r="U25" s="44"/>
      <c r="V25" s="44"/>
      <c r="W25" s="45"/>
    </row>
    <row r="26" spans="1:23" s="46" customFormat="1" ht="12.75" hidden="1">
      <c r="A26" s="267"/>
      <c r="B26" s="106"/>
      <c r="C26" s="107"/>
      <c r="D26" s="107"/>
      <c r="E26" s="107"/>
      <c r="F26" s="107"/>
      <c r="G26" s="105"/>
      <c r="H26" s="105"/>
      <c r="I26" s="105"/>
      <c r="J26" s="105"/>
      <c r="K26" s="105"/>
      <c r="L26" s="105"/>
      <c r="M26" s="105"/>
      <c r="N26" s="105"/>
      <c r="O26" s="105"/>
      <c r="P26" s="43"/>
      <c r="Q26" s="44"/>
      <c r="R26" s="44"/>
      <c r="S26" s="44"/>
      <c r="T26" s="44"/>
      <c r="U26" s="44"/>
      <c r="V26" s="44"/>
      <c r="W26" s="45"/>
    </row>
    <row r="27" spans="1:23" s="46" customFormat="1" ht="24.75" customHeight="1" hidden="1">
      <c r="A27" s="267"/>
      <c r="B27" s="106"/>
      <c r="C27" s="107"/>
      <c r="D27" s="107"/>
      <c r="E27" s="107"/>
      <c r="F27" s="107"/>
      <c r="G27" s="105"/>
      <c r="H27" s="105"/>
      <c r="I27" s="105"/>
      <c r="J27" s="105"/>
      <c r="K27" s="105"/>
      <c r="L27" s="105"/>
      <c r="M27" s="105"/>
      <c r="N27" s="105"/>
      <c r="O27" s="105"/>
      <c r="P27" s="43"/>
      <c r="Q27" s="44"/>
      <c r="R27" s="44"/>
      <c r="S27" s="44"/>
      <c r="T27" s="44"/>
      <c r="U27" s="44"/>
      <c r="V27" s="44"/>
      <c r="W27" s="45"/>
    </row>
    <row r="28" spans="1:23" s="46" customFormat="1" ht="37.5" customHeight="1" hidden="1">
      <c r="A28" s="267"/>
      <c r="B28" s="106"/>
      <c r="C28" s="107"/>
      <c r="D28" s="107"/>
      <c r="E28" s="107"/>
      <c r="F28" s="107"/>
      <c r="G28" s="105"/>
      <c r="H28" s="105"/>
      <c r="I28" s="105"/>
      <c r="J28" s="105"/>
      <c r="K28" s="105"/>
      <c r="L28" s="105"/>
      <c r="M28" s="105"/>
      <c r="N28" s="105"/>
      <c r="O28" s="105"/>
      <c r="P28" s="43"/>
      <c r="Q28" s="44"/>
      <c r="R28" s="44"/>
      <c r="S28" s="44"/>
      <c r="T28" s="44"/>
      <c r="U28" s="44"/>
      <c r="V28" s="44"/>
      <c r="W28" s="45"/>
    </row>
    <row r="29" spans="1:23" s="46" customFormat="1" ht="12.75" hidden="1">
      <c r="A29" s="267"/>
      <c r="B29" s="106"/>
      <c r="C29" s="107"/>
      <c r="D29" s="107"/>
      <c r="E29" s="107"/>
      <c r="F29" s="107"/>
      <c r="G29" s="105"/>
      <c r="H29" s="105"/>
      <c r="I29" s="105"/>
      <c r="J29" s="105"/>
      <c r="K29" s="105"/>
      <c r="L29" s="105"/>
      <c r="M29" s="105"/>
      <c r="N29" s="105"/>
      <c r="O29" s="105"/>
      <c r="P29" s="43"/>
      <c r="Q29" s="44"/>
      <c r="R29" s="44"/>
      <c r="S29" s="44"/>
      <c r="T29" s="44"/>
      <c r="U29" s="44"/>
      <c r="V29" s="44"/>
      <c r="W29" s="45"/>
    </row>
    <row r="30" spans="1:23" s="46" customFormat="1" ht="38.25" customHeight="1" hidden="1">
      <c r="A30" s="267"/>
      <c r="B30" s="106"/>
      <c r="C30" s="107"/>
      <c r="D30" s="107"/>
      <c r="E30" s="107"/>
      <c r="F30" s="107"/>
      <c r="G30" s="105"/>
      <c r="H30" s="105"/>
      <c r="I30" s="105"/>
      <c r="J30" s="105"/>
      <c r="K30" s="105"/>
      <c r="L30" s="105"/>
      <c r="M30" s="105"/>
      <c r="N30" s="105"/>
      <c r="O30" s="105"/>
      <c r="P30" s="43"/>
      <c r="Q30" s="44"/>
      <c r="R30" s="44"/>
      <c r="S30" s="44"/>
      <c r="T30" s="44"/>
      <c r="U30" s="44"/>
      <c r="V30" s="44"/>
      <c r="W30" s="45"/>
    </row>
    <row r="31" spans="1:23" s="46" customFormat="1" ht="12.75" hidden="1">
      <c r="A31" s="267"/>
      <c r="B31" s="106"/>
      <c r="C31" s="107"/>
      <c r="D31" s="107"/>
      <c r="E31" s="107"/>
      <c r="F31" s="107"/>
      <c r="G31" s="105"/>
      <c r="H31" s="105"/>
      <c r="I31" s="105"/>
      <c r="J31" s="105"/>
      <c r="K31" s="105"/>
      <c r="L31" s="105"/>
      <c r="M31" s="105"/>
      <c r="N31" s="105"/>
      <c r="O31" s="105"/>
      <c r="P31" s="43"/>
      <c r="Q31" s="44"/>
      <c r="R31" s="44"/>
      <c r="S31" s="44"/>
      <c r="T31" s="44"/>
      <c r="U31" s="44"/>
      <c r="V31" s="44"/>
      <c r="W31" s="45"/>
    </row>
    <row r="32" spans="1:23" s="46" customFormat="1" ht="38.25" customHeight="1" hidden="1">
      <c r="A32" s="267"/>
      <c r="B32" s="106"/>
      <c r="C32" s="107"/>
      <c r="D32" s="107"/>
      <c r="E32" s="107"/>
      <c r="F32" s="107"/>
      <c r="G32" s="105"/>
      <c r="H32" s="105"/>
      <c r="I32" s="105"/>
      <c r="J32" s="105"/>
      <c r="K32" s="105"/>
      <c r="L32" s="105"/>
      <c r="M32" s="105"/>
      <c r="N32" s="105"/>
      <c r="O32" s="105"/>
      <c r="P32" s="43"/>
      <c r="Q32" s="44"/>
      <c r="R32" s="44"/>
      <c r="S32" s="44"/>
      <c r="T32" s="44"/>
      <c r="U32" s="44"/>
      <c r="V32" s="44"/>
      <c r="W32" s="45"/>
    </row>
    <row r="33" spans="1:23" s="46" customFormat="1" ht="38.25" customHeight="1" hidden="1">
      <c r="A33" s="267"/>
      <c r="B33" s="106"/>
      <c r="C33" s="107"/>
      <c r="D33" s="107"/>
      <c r="E33" s="107"/>
      <c r="F33" s="107"/>
      <c r="G33" s="105"/>
      <c r="H33" s="105"/>
      <c r="I33" s="105"/>
      <c r="J33" s="105"/>
      <c r="K33" s="105"/>
      <c r="L33" s="105"/>
      <c r="M33" s="105"/>
      <c r="N33" s="105"/>
      <c r="O33" s="105"/>
      <c r="P33" s="43"/>
      <c r="Q33" s="44"/>
      <c r="R33" s="44"/>
      <c r="S33" s="44"/>
      <c r="T33" s="44"/>
      <c r="U33" s="44"/>
      <c r="V33" s="44"/>
      <c r="W33" s="45"/>
    </row>
    <row r="34" spans="1:23" s="46" customFormat="1" ht="24" customHeight="1" hidden="1">
      <c r="A34" s="267"/>
      <c r="B34" s="106"/>
      <c r="C34" s="107"/>
      <c r="D34" s="107"/>
      <c r="E34" s="107"/>
      <c r="F34" s="107"/>
      <c r="G34" s="105"/>
      <c r="H34" s="105"/>
      <c r="I34" s="105"/>
      <c r="J34" s="105"/>
      <c r="K34" s="105"/>
      <c r="L34" s="105"/>
      <c r="M34" s="105"/>
      <c r="N34" s="105"/>
      <c r="O34" s="105"/>
      <c r="P34" s="43"/>
      <c r="Q34" s="44"/>
      <c r="R34" s="44"/>
      <c r="S34" s="44"/>
      <c r="T34" s="44"/>
      <c r="U34" s="44"/>
      <c r="V34" s="44"/>
      <c r="W34" s="45"/>
    </row>
    <row r="35" spans="1:23" s="46" customFormat="1" ht="12.75" hidden="1">
      <c r="A35" s="267"/>
      <c r="B35" s="103"/>
      <c r="C35" s="104"/>
      <c r="D35" s="104"/>
      <c r="E35" s="104"/>
      <c r="F35" s="104"/>
      <c r="G35" s="105"/>
      <c r="H35" s="105"/>
      <c r="I35" s="105"/>
      <c r="J35" s="105"/>
      <c r="K35" s="105"/>
      <c r="L35" s="105"/>
      <c r="M35" s="105"/>
      <c r="N35" s="105"/>
      <c r="O35" s="105"/>
      <c r="P35" s="43"/>
      <c r="Q35" s="44"/>
      <c r="R35" s="44"/>
      <c r="S35" s="44"/>
      <c r="T35" s="44"/>
      <c r="U35" s="44"/>
      <c r="V35" s="44"/>
      <c r="W35" s="45"/>
    </row>
    <row r="36" spans="1:23" s="46" customFormat="1" ht="12.75" hidden="1">
      <c r="A36" s="267"/>
      <c r="B36" s="106"/>
      <c r="C36" s="107"/>
      <c r="D36" s="107"/>
      <c r="E36" s="107"/>
      <c r="F36" s="107"/>
      <c r="G36" s="105"/>
      <c r="H36" s="105"/>
      <c r="I36" s="105"/>
      <c r="J36" s="105"/>
      <c r="K36" s="105"/>
      <c r="L36" s="105"/>
      <c r="M36" s="105"/>
      <c r="N36" s="105"/>
      <c r="O36" s="105"/>
      <c r="P36" s="43"/>
      <c r="Q36" s="44"/>
      <c r="R36" s="44"/>
      <c r="S36" s="44"/>
      <c r="T36" s="44"/>
      <c r="U36" s="44"/>
      <c r="V36" s="44"/>
      <c r="W36" s="45"/>
    </row>
    <row r="37" spans="1:23" s="46" customFormat="1" ht="12.75" hidden="1">
      <c r="A37" s="267"/>
      <c r="B37" s="103"/>
      <c r="C37" s="104"/>
      <c r="D37" s="104"/>
      <c r="E37" s="104"/>
      <c r="F37" s="104"/>
      <c r="G37" s="105"/>
      <c r="H37" s="105"/>
      <c r="I37" s="105"/>
      <c r="J37" s="105"/>
      <c r="K37" s="105"/>
      <c r="L37" s="105"/>
      <c r="M37" s="105"/>
      <c r="N37" s="105"/>
      <c r="O37" s="105"/>
      <c r="P37" s="43"/>
      <c r="Q37" s="44"/>
      <c r="R37" s="44"/>
      <c r="S37" s="44"/>
      <c r="T37" s="44"/>
      <c r="U37" s="44"/>
      <c r="V37" s="44"/>
      <c r="W37" s="45"/>
    </row>
    <row r="38" spans="1:23" s="46" customFormat="1" ht="75.75" customHeight="1" hidden="1">
      <c r="A38" s="267"/>
      <c r="B38" s="106"/>
      <c r="C38" s="107"/>
      <c r="D38" s="107"/>
      <c r="E38" s="107"/>
      <c r="F38" s="107"/>
      <c r="G38" s="105"/>
      <c r="H38" s="105"/>
      <c r="I38" s="105"/>
      <c r="J38" s="105"/>
      <c r="K38" s="105"/>
      <c r="L38" s="105"/>
      <c r="M38" s="105"/>
      <c r="N38" s="105"/>
      <c r="O38" s="105"/>
      <c r="P38" s="43"/>
      <c r="Q38" s="44"/>
      <c r="R38" s="44"/>
      <c r="S38" s="44"/>
      <c r="T38" s="44"/>
      <c r="U38" s="44"/>
      <c r="V38" s="44"/>
      <c r="W38" s="45"/>
    </row>
    <row r="39" spans="1:23" s="46" customFormat="1" ht="38.25" customHeight="1" hidden="1">
      <c r="A39" s="267"/>
      <c r="B39" s="106"/>
      <c r="C39" s="107"/>
      <c r="D39" s="107"/>
      <c r="E39" s="107"/>
      <c r="F39" s="107"/>
      <c r="G39" s="105"/>
      <c r="H39" s="105"/>
      <c r="I39" s="105"/>
      <c r="J39" s="105"/>
      <c r="K39" s="105"/>
      <c r="L39" s="105"/>
      <c r="M39" s="105"/>
      <c r="N39" s="105"/>
      <c r="O39" s="105"/>
      <c r="P39" s="43"/>
      <c r="Q39" s="44"/>
      <c r="R39" s="44"/>
      <c r="S39" s="44"/>
      <c r="T39" s="44"/>
      <c r="U39" s="44"/>
      <c r="V39" s="44"/>
      <c r="W39" s="45"/>
    </row>
    <row r="40" spans="1:23" s="46" customFormat="1" ht="74.25" customHeight="1" hidden="1">
      <c r="A40" s="267"/>
      <c r="B40" s="106"/>
      <c r="C40" s="107"/>
      <c r="D40" s="107"/>
      <c r="E40" s="107"/>
      <c r="F40" s="107"/>
      <c r="G40" s="105"/>
      <c r="H40" s="105"/>
      <c r="I40" s="105"/>
      <c r="J40" s="105"/>
      <c r="K40" s="105"/>
      <c r="L40" s="105"/>
      <c r="M40" s="105"/>
      <c r="N40" s="105"/>
      <c r="O40" s="105"/>
      <c r="P40" s="43"/>
      <c r="Q40" s="44"/>
      <c r="R40" s="44"/>
      <c r="S40" s="44"/>
      <c r="T40" s="44"/>
      <c r="U40" s="44"/>
      <c r="V40" s="44"/>
      <c r="W40" s="45"/>
    </row>
    <row r="41" spans="1:23" s="46" customFormat="1" ht="37.5" customHeight="1" hidden="1">
      <c r="A41" s="267"/>
      <c r="B41" s="106"/>
      <c r="C41" s="107"/>
      <c r="D41" s="107"/>
      <c r="E41" s="107"/>
      <c r="F41" s="107"/>
      <c r="G41" s="105"/>
      <c r="H41" s="105"/>
      <c r="I41" s="105"/>
      <c r="J41" s="105"/>
      <c r="K41" s="105"/>
      <c r="L41" s="105"/>
      <c r="M41" s="105"/>
      <c r="N41" s="105"/>
      <c r="O41" s="105"/>
      <c r="P41" s="43"/>
      <c r="Q41" s="44"/>
      <c r="R41" s="44"/>
      <c r="S41" s="44"/>
      <c r="T41" s="44"/>
      <c r="U41" s="44"/>
      <c r="V41" s="44"/>
      <c r="W41" s="45"/>
    </row>
    <row r="42" spans="1:23" s="46" customFormat="1" ht="62.25" customHeight="1" hidden="1">
      <c r="A42" s="267"/>
      <c r="B42" s="106"/>
      <c r="C42" s="107"/>
      <c r="D42" s="107"/>
      <c r="E42" s="107"/>
      <c r="F42" s="107"/>
      <c r="G42" s="105"/>
      <c r="H42" s="105"/>
      <c r="I42" s="105"/>
      <c r="J42" s="105"/>
      <c r="K42" s="105"/>
      <c r="L42" s="105"/>
      <c r="M42" s="105"/>
      <c r="N42" s="105"/>
      <c r="O42" s="105"/>
      <c r="P42" s="43"/>
      <c r="Q42" s="44"/>
      <c r="R42" s="44"/>
      <c r="S42" s="44"/>
      <c r="T42" s="44"/>
      <c r="U42" s="44"/>
      <c r="V42" s="44"/>
      <c r="W42" s="45"/>
    </row>
    <row r="43" spans="1:23" s="46" customFormat="1" ht="38.25" customHeight="1" hidden="1">
      <c r="A43" s="267"/>
      <c r="B43" s="106"/>
      <c r="C43" s="107"/>
      <c r="D43" s="107"/>
      <c r="E43" s="107"/>
      <c r="F43" s="107"/>
      <c r="G43" s="105"/>
      <c r="H43" s="105"/>
      <c r="I43" s="105"/>
      <c r="J43" s="105"/>
      <c r="K43" s="105"/>
      <c r="L43" s="105"/>
      <c r="M43" s="105"/>
      <c r="N43" s="105"/>
      <c r="O43" s="105"/>
      <c r="P43" s="43"/>
      <c r="Q43" s="44"/>
      <c r="R43" s="44"/>
      <c r="S43" s="44"/>
      <c r="T43" s="44"/>
      <c r="U43" s="44"/>
      <c r="V43" s="44"/>
      <c r="W43" s="45"/>
    </row>
    <row r="44" spans="1:23" s="46" customFormat="1" ht="49.5" customHeight="1" hidden="1">
      <c r="A44" s="267"/>
      <c r="B44" s="106"/>
      <c r="C44" s="107"/>
      <c r="D44" s="107"/>
      <c r="E44" s="107"/>
      <c r="F44" s="107"/>
      <c r="G44" s="105"/>
      <c r="H44" s="105"/>
      <c r="I44" s="105"/>
      <c r="J44" s="105"/>
      <c r="K44" s="105"/>
      <c r="L44" s="105"/>
      <c r="M44" s="105"/>
      <c r="N44" s="105"/>
      <c r="O44" s="105"/>
      <c r="P44" s="43"/>
      <c r="Q44" s="44"/>
      <c r="R44" s="44"/>
      <c r="S44" s="44"/>
      <c r="T44" s="44"/>
      <c r="U44" s="44"/>
      <c r="V44" s="44"/>
      <c r="W44" s="45"/>
    </row>
    <row r="45" spans="1:23" s="46" customFormat="1" ht="50.25" customHeight="1" hidden="1">
      <c r="A45" s="267"/>
      <c r="B45" s="106"/>
      <c r="C45" s="107"/>
      <c r="D45" s="107"/>
      <c r="E45" s="107"/>
      <c r="F45" s="107"/>
      <c r="G45" s="105"/>
      <c r="H45" s="105"/>
      <c r="I45" s="105"/>
      <c r="J45" s="105"/>
      <c r="K45" s="105"/>
      <c r="L45" s="105"/>
      <c r="M45" s="105"/>
      <c r="N45" s="105"/>
      <c r="O45" s="105"/>
      <c r="P45" s="43"/>
      <c r="Q45" s="44"/>
      <c r="R45" s="44"/>
      <c r="S45" s="44"/>
      <c r="T45" s="44"/>
      <c r="U45" s="44"/>
      <c r="V45" s="44"/>
      <c r="W45" s="45"/>
    </row>
    <row r="46" spans="1:23" s="46" customFormat="1" ht="38.25" customHeight="1" hidden="1">
      <c r="A46" s="267"/>
      <c r="B46" s="106"/>
      <c r="C46" s="107"/>
      <c r="D46" s="107"/>
      <c r="E46" s="107"/>
      <c r="F46" s="107"/>
      <c r="G46" s="105"/>
      <c r="H46" s="105"/>
      <c r="I46" s="105"/>
      <c r="J46" s="105"/>
      <c r="K46" s="105"/>
      <c r="L46" s="105"/>
      <c r="M46" s="105"/>
      <c r="N46" s="105"/>
      <c r="O46" s="105"/>
      <c r="P46" s="43"/>
      <c r="Q46" s="44"/>
      <c r="R46" s="44"/>
      <c r="S46" s="44"/>
      <c r="T46" s="44"/>
      <c r="U46" s="44"/>
      <c r="V46" s="44"/>
      <c r="W46" s="45"/>
    </row>
    <row r="47" spans="1:23" s="46" customFormat="1" ht="37.5" customHeight="1" hidden="1">
      <c r="A47" s="267"/>
      <c r="B47" s="106"/>
      <c r="C47" s="107"/>
      <c r="D47" s="107"/>
      <c r="E47" s="107"/>
      <c r="F47" s="107"/>
      <c r="G47" s="105"/>
      <c r="H47" s="105"/>
      <c r="I47" s="105"/>
      <c r="J47" s="105"/>
      <c r="K47" s="105"/>
      <c r="L47" s="105"/>
      <c r="M47" s="105"/>
      <c r="N47" s="105"/>
      <c r="O47" s="105"/>
      <c r="P47" s="43"/>
      <c r="Q47" s="44"/>
      <c r="R47" s="44"/>
      <c r="S47" s="44"/>
      <c r="T47" s="44"/>
      <c r="U47" s="44"/>
      <c r="V47" s="44"/>
      <c r="W47" s="45"/>
    </row>
    <row r="48" spans="1:23" s="46" customFormat="1" ht="24" customHeight="1" hidden="1">
      <c r="A48" s="267"/>
      <c r="B48" s="106"/>
      <c r="C48" s="107"/>
      <c r="D48" s="107"/>
      <c r="E48" s="107"/>
      <c r="F48" s="107"/>
      <c r="G48" s="105"/>
      <c r="H48" s="105"/>
      <c r="I48" s="105"/>
      <c r="J48" s="105"/>
      <c r="K48" s="105"/>
      <c r="L48" s="105"/>
      <c r="M48" s="105"/>
      <c r="N48" s="105"/>
      <c r="O48" s="105"/>
      <c r="P48" s="43"/>
      <c r="Q48" s="44"/>
      <c r="R48" s="44"/>
      <c r="S48" s="44"/>
      <c r="T48" s="44"/>
      <c r="U48" s="44"/>
      <c r="V48" s="44"/>
      <c r="W48" s="45"/>
    </row>
    <row r="49" spans="1:23" s="46" customFormat="1" ht="23.25" customHeight="1" hidden="1">
      <c r="A49" s="267"/>
      <c r="B49" s="106"/>
      <c r="C49" s="107"/>
      <c r="D49" s="107"/>
      <c r="E49" s="107"/>
      <c r="F49" s="107"/>
      <c r="G49" s="105"/>
      <c r="H49" s="105"/>
      <c r="I49" s="105"/>
      <c r="J49" s="105"/>
      <c r="K49" s="105"/>
      <c r="L49" s="105"/>
      <c r="M49" s="105"/>
      <c r="N49" s="105"/>
      <c r="O49" s="105"/>
      <c r="P49" s="43"/>
      <c r="Q49" s="44"/>
      <c r="R49" s="44"/>
      <c r="S49" s="44"/>
      <c r="T49" s="44"/>
      <c r="U49" s="44"/>
      <c r="V49" s="44"/>
      <c r="W49" s="45"/>
    </row>
    <row r="50" spans="1:23" s="46" customFormat="1" ht="12.75" hidden="1">
      <c r="A50" s="267"/>
      <c r="B50" s="110"/>
      <c r="C50" s="111"/>
      <c r="D50" s="111"/>
      <c r="E50" s="111"/>
      <c r="F50" s="111"/>
      <c r="G50" s="105"/>
      <c r="H50" s="105"/>
      <c r="I50" s="105"/>
      <c r="J50" s="105"/>
      <c r="K50" s="105"/>
      <c r="L50" s="105"/>
      <c r="M50" s="105"/>
      <c r="N50" s="105"/>
      <c r="O50" s="105"/>
      <c r="P50" s="43"/>
      <c r="Q50" s="44"/>
      <c r="R50" s="44"/>
      <c r="S50" s="44"/>
      <c r="T50" s="44"/>
      <c r="U50" s="44"/>
      <c r="V50" s="44"/>
      <c r="W50" s="45"/>
    </row>
    <row r="51" spans="1:23" s="46" customFormat="1" ht="12.75" hidden="1">
      <c r="A51" s="267"/>
      <c r="B51" s="110"/>
      <c r="C51" s="111"/>
      <c r="D51" s="111"/>
      <c r="E51" s="111"/>
      <c r="F51" s="111"/>
      <c r="G51" s="105"/>
      <c r="H51" s="105"/>
      <c r="I51" s="105"/>
      <c r="J51" s="105"/>
      <c r="K51" s="105"/>
      <c r="L51" s="105"/>
      <c r="M51" s="105"/>
      <c r="N51" s="105"/>
      <c r="O51" s="105"/>
      <c r="P51" s="43"/>
      <c r="Q51" s="44"/>
      <c r="R51" s="44"/>
      <c r="S51" s="44"/>
      <c r="T51" s="44"/>
      <c r="U51" s="44"/>
      <c r="V51" s="44"/>
      <c r="W51" s="45"/>
    </row>
    <row r="52" spans="1:23" s="46" customFormat="1" ht="24" customHeight="1" hidden="1">
      <c r="A52" s="267"/>
      <c r="B52" s="110"/>
      <c r="C52" s="112"/>
      <c r="D52" s="111"/>
      <c r="E52" s="111"/>
      <c r="F52" s="111"/>
      <c r="G52" s="105"/>
      <c r="H52" s="105"/>
      <c r="I52" s="105"/>
      <c r="J52" s="105"/>
      <c r="K52" s="105"/>
      <c r="L52" s="105"/>
      <c r="M52" s="105"/>
      <c r="N52" s="105"/>
      <c r="O52" s="105"/>
      <c r="P52" s="43"/>
      <c r="Q52" s="44"/>
      <c r="R52" s="44"/>
      <c r="S52" s="44"/>
      <c r="T52" s="44"/>
      <c r="U52" s="44"/>
      <c r="V52" s="44"/>
      <c r="W52" s="45"/>
    </row>
    <row r="53" spans="1:23" s="46" customFormat="1" ht="12.75" hidden="1">
      <c r="A53" s="267"/>
      <c r="B53" s="103"/>
      <c r="C53" s="104"/>
      <c r="D53" s="104"/>
      <c r="E53" s="104"/>
      <c r="F53" s="104"/>
      <c r="G53" s="105"/>
      <c r="H53" s="105"/>
      <c r="I53" s="105"/>
      <c r="J53" s="105"/>
      <c r="K53" s="105"/>
      <c r="L53" s="105"/>
      <c r="M53" s="105"/>
      <c r="N53" s="105"/>
      <c r="O53" s="105"/>
      <c r="P53" s="43"/>
      <c r="Q53" s="44"/>
      <c r="R53" s="44"/>
      <c r="S53" s="44"/>
      <c r="T53" s="44"/>
      <c r="U53" s="44"/>
      <c r="V53" s="44"/>
      <c r="W53" s="45"/>
    </row>
    <row r="54" spans="1:23" s="46" customFormat="1" ht="12.75" hidden="1">
      <c r="A54" s="267"/>
      <c r="B54" s="113"/>
      <c r="C54" s="114"/>
      <c r="D54" s="114"/>
      <c r="E54" s="114"/>
      <c r="F54" s="114"/>
      <c r="G54" s="105"/>
      <c r="H54" s="105"/>
      <c r="I54" s="105"/>
      <c r="J54" s="105"/>
      <c r="K54" s="105"/>
      <c r="L54" s="105"/>
      <c r="M54" s="105"/>
      <c r="N54" s="105"/>
      <c r="O54" s="105"/>
      <c r="P54" s="43"/>
      <c r="Q54" s="44"/>
      <c r="R54" s="44"/>
      <c r="S54" s="44"/>
      <c r="T54" s="44"/>
      <c r="U54" s="44"/>
      <c r="V54" s="44"/>
      <c r="W54" s="45"/>
    </row>
    <row r="55" spans="1:23" s="46" customFormat="1" ht="12.75" hidden="1">
      <c r="A55" s="117"/>
      <c r="B55" s="116"/>
      <c r="C55" s="117"/>
      <c r="D55" s="117"/>
      <c r="E55" s="117"/>
      <c r="F55" s="117"/>
      <c r="G55" s="117"/>
      <c r="H55" s="117"/>
      <c r="I55" s="117"/>
      <c r="J55" s="118"/>
      <c r="K55" s="118"/>
      <c r="L55" s="119"/>
      <c r="M55" s="119"/>
      <c r="N55" s="119"/>
      <c r="O55" s="119"/>
      <c r="P55" s="43"/>
      <c r="Q55" s="44"/>
      <c r="R55" s="44"/>
      <c r="S55" s="44"/>
      <c r="T55" s="44"/>
      <c r="U55" s="44"/>
      <c r="V55" s="44"/>
      <c r="W55" s="45"/>
    </row>
    <row r="56" spans="1:23" s="46" customFormat="1" ht="12.75" hidden="1">
      <c r="A56" s="117"/>
      <c r="B56" s="116"/>
      <c r="C56" s="120"/>
      <c r="D56" s="117"/>
      <c r="E56" s="117"/>
      <c r="F56" s="117"/>
      <c r="G56" s="117"/>
      <c r="H56" s="117"/>
      <c r="I56" s="117"/>
      <c r="J56" s="117"/>
      <c r="K56" s="117"/>
      <c r="L56" s="121"/>
      <c r="M56" s="121"/>
      <c r="N56" s="121"/>
      <c r="O56" s="121"/>
      <c r="P56" s="43"/>
      <c r="Q56" s="44"/>
      <c r="R56" s="44"/>
      <c r="S56" s="44"/>
      <c r="T56" s="44"/>
      <c r="U56" s="44"/>
      <c r="V56" s="44"/>
      <c r="W56" s="45"/>
    </row>
    <row r="57" spans="1:23" s="46" customFormat="1" ht="12.75" hidden="1">
      <c r="A57" s="117"/>
      <c r="B57" s="116"/>
      <c r="C57" s="120"/>
      <c r="D57" s="120"/>
      <c r="E57" s="120"/>
      <c r="F57" s="120"/>
      <c r="G57" s="117"/>
      <c r="H57" s="117"/>
      <c r="I57" s="117"/>
      <c r="J57" s="117"/>
      <c r="K57" s="117"/>
      <c r="L57" s="122"/>
      <c r="M57" s="122"/>
      <c r="N57" s="122"/>
      <c r="O57" s="122"/>
      <c r="P57" s="43"/>
      <c r="Q57" s="44"/>
      <c r="R57" s="44"/>
      <c r="S57" s="44"/>
      <c r="T57" s="44"/>
      <c r="U57" s="44"/>
      <c r="V57" s="44"/>
      <c r="W57" s="45"/>
    </row>
    <row r="58" spans="1:23" s="46" customFormat="1" ht="12.75">
      <c r="A58" s="117"/>
      <c r="B58" s="123" t="s">
        <v>85</v>
      </c>
      <c r="C58" s="120"/>
      <c r="D58" s="120"/>
      <c r="E58" s="120"/>
      <c r="F58" s="120"/>
      <c r="G58" s="117"/>
      <c r="H58" s="117"/>
      <c r="I58" s="117"/>
      <c r="J58" s="117"/>
      <c r="K58" s="117"/>
      <c r="L58" s="122"/>
      <c r="M58" s="122"/>
      <c r="N58" s="122"/>
      <c r="O58" s="122"/>
      <c r="P58" s="43"/>
      <c r="Q58" s="44"/>
      <c r="R58" s="44"/>
      <c r="S58" s="44"/>
      <c r="T58" s="44"/>
      <c r="U58" s="44"/>
      <c r="V58" s="44"/>
      <c r="W58" s="45"/>
    </row>
    <row r="59" spans="1:23" s="46" customFormat="1" ht="12.75" hidden="1">
      <c r="A59" s="267"/>
      <c r="B59" s="103"/>
      <c r="C59" s="104"/>
      <c r="D59" s="104"/>
      <c r="E59" s="104"/>
      <c r="F59" s="104"/>
      <c r="G59" s="105"/>
      <c r="H59" s="124"/>
      <c r="I59" s="105"/>
      <c r="J59" s="105"/>
      <c r="K59" s="105"/>
      <c r="L59" s="105"/>
      <c r="M59" s="105"/>
      <c r="N59" s="105"/>
      <c r="O59" s="105"/>
      <c r="P59" s="43"/>
      <c r="Q59" s="44"/>
      <c r="R59" s="44"/>
      <c r="S59" s="44"/>
      <c r="T59" s="44"/>
      <c r="U59" s="44"/>
      <c r="V59" s="44"/>
      <c r="W59" s="45"/>
    </row>
    <row r="60" spans="1:23" s="46" customFormat="1" ht="24" customHeight="1" hidden="1">
      <c r="A60" s="267"/>
      <c r="B60" s="103"/>
      <c r="C60" s="104"/>
      <c r="D60" s="104"/>
      <c r="E60" s="104"/>
      <c r="F60" s="104"/>
      <c r="G60" s="105"/>
      <c r="H60" s="124"/>
      <c r="I60" s="105"/>
      <c r="J60" s="105"/>
      <c r="K60" s="105"/>
      <c r="L60" s="105"/>
      <c r="M60" s="105"/>
      <c r="N60" s="105"/>
      <c r="O60" s="105"/>
      <c r="P60" s="43"/>
      <c r="Q60" s="44"/>
      <c r="R60" s="44"/>
      <c r="S60" s="44"/>
      <c r="T60" s="44"/>
      <c r="U60" s="44"/>
      <c r="V60" s="44"/>
      <c r="W60" s="45"/>
    </row>
    <row r="61" spans="1:23" s="46" customFormat="1" ht="12.75" hidden="1">
      <c r="A61" s="267"/>
      <c r="B61" s="109"/>
      <c r="C61" s="107"/>
      <c r="D61" s="107"/>
      <c r="E61" s="107"/>
      <c r="F61" s="107"/>
      <c r="G61" s="105"/>
      <c r="H61" s="124"/>
      <c r="I61" s="105"/>
      <c r="J61" s="105"/>
      <c r="K61" s="105"/>
      <c r="L61" s="105"/>
      <c r="M61" s="105"/>
      <c r="N61" s="105"/>
      <c r="O61" s="105"/>
      <c r="P61" s="43"/>
      <c r="Q61" s="44"/>
      <c r="R61" s="44"/>
      <c r="S61" s="44"/>
      <c r="T61" s="44"/>
      <c r="U61" s="44"/>
      <c r="V61" s="44"/>
      <c r="W61" s="45"/>
    </row>
    <row r="62" spans="1:23" s="46" customFormat="1" ht="12.75" hidden="1">
      <c r="A62" s="267"/>
      <c r="B62" s="106"/>
      <c r="C62" s="107"/>
      <c r="D62" s="107"/>
      <c r="E62" s="107"/>
      <c r="F62" s="107"/>
      <c r="G62" s="105"/>
      <c r="H62" s="124"/>
      <c r="I62" s="105"/>
      <c r="J62" s="105"/>
      <c r="K62" s="105"/>
      <c r="L62" s="105"/>
      <c r="M62" s="105"/>
      <c r="N62" s="105"/>
      <c r="O62" s="105"/>
      <c r="P62" s="43"/>
      <c r="Q62" s="44"/>
      <c r="R62" s="44"/>
      <c r="S62" s="44"/>
      <c r="T62" s="44"/>
      <c r="U62" s="44"/>
      <c r="V62" s="44"/>
      <c r="W62" s="45"/>
    </row>
    <row r="63" spans="1:23" s="46" customFormat="1" ht="12.75" hidden="1">
      <c r="A63" s="267"/>
      <c r="B63" s="106"/>
      <c r="C63" s="107"/>
      <c r="D63" s="107"/>
      <c r="E63" s="107"/>
      <c r="F63" s="107"/>
      <c r="G63" s="105"/>
      <c r="H63" s="124"/>
      <c r="I63" s="105"/>
      <c r="J63" s="105"/>
      <c r="K63" s="105"/>
      <c r="L63" s="105"/>
      <c r="M63" s="105"/>
      <c r="N63" s="105"/>
      <c r="O63" s="105"/>
      <c r="P63" s="43"/>
      <c r="Q63" s="44"/>
      <c r="R63" s="44"/>
      <c r="S63" s="44"/>
      <c r="T63" s="44"/>
      <c r="U63" s="44"/>
      <c r="V63" s="44"/>
      <c r="W63" s="45"/>
    </row>
    <row r="64" spans="1:23" s="46" customFormat="1" ht="12.75" hidden="1">
      <c r="A64" s="267"/>
      <c r="B64" s="106"/>
      <c r="C64" s="107"/>
      <c r="D64" s="107"/>
      <c r="E64" s="107"/>
      <c r="F64" s="107"/>
      <c r="G64" s="105"/>
      <c r="H64" s="124"/>
      <c r="I64" s="105"/>
      <c r="J64" s="105"/>
      <c r="K64" s="105"/>
      <c r="L64" s="105"/>
      <c r="M64" s="105"/>
      <c r="N64" s="105"/>
      <c r="O64" s="105"/>
      <c r="P64" s="43"/>
      <c r="Q64" s="44"/>
      <c r="R64" s="44"/>
      <c r="S64" s="44"/>
      <c r="T64" s="44"/>
      <c r="U64" s="44"/>
      <c r="V64" s="44"/>
      <c r="W64" s="45"/>
    </row>
    <row r="65" spans="1:23" s="46" customFormat="1" ht="25.5" customHeight="1">
      <c r="A65" s="267">
        <v>1</v>
      </c>
      <c r="B65" s="106" t="s">
        <v>40</v>
      </c>
      <c r="C65" s="107" t="s">
        <v>32</v>
      </c>
      <c r="D65" s="107">
        <v>50</v>
      </c>
      <c r="E65" s="22">
        <v>0</v>
      </c>
      <c r="F65" s="22">
        <v>0</v>
      </c>
      <c r="G65" s="26">
        <f>F65*E65</f>
        <v>0</v>
      </c>
      <c r="H65" s="24">
        <v>0</v>
      </c>
      <c r="I65" s="24">
        <v>0</v>
      </c>
      <c r="J65" s="25">
        <f>G65+H65+I65</f>
        <v>0</v>
      </c>
      <c r="K65" s="25">
        <f>D65*E65</f>
        <v>0</v>
      </c>
      <c r="L65" s="25">
        <f>ROUND(D65*G65,2)</f>
        <v>0</v>
      </c>
      <c r="M65" s="25">
        <f>D65*H65</f>
        <v>0</v>
      </c>
      <c r="N65" s="25">
        <f>ROUND(D65*I65,2)</f>
        <v>0</v>
      </c>
      <c r="O65" s="25">
        <f>L65+M65+N65</f>
        <v>0</v>
      </c>
      <c r="P65" s="43">
        <v>150</v>
      </c>
      <c r="Q65" s="44">
        <f>P65*G65</f>
        <v>0</v>
      </c>
      <c r="R65" s="44">
        <f>P65*H65</f>
        <v>0</v>
      </c>
      <c r="S65" s="44">
        <f>P65*I65</f>
        <v>0</v>
      </c>
      <c r="T65" s="44">
        <f>SUM(Q65:S65)</f>
        <v>0</v>
      </c>
      <c r="U65" s="44">
        <v>0</v>
      </c>
      <c r="V65" s="44">
        <f>T65</f>
        <v>0</v>
      </c>
      <c r="W65" s="45">
        <f>O65-V65</f>
        <v>0</v>
      </c>
    </row>
    <row r="66" spans="1:23" s="46" customFormat="1" ht="25.5">
      <c r="A66" s="267">
        <v>2</v>
      </c>
      <c r="B66" s="106" t="s">
        <v>41</v>
      </c>
      <c r="C66" s="107" t="s">
        <v>32</v>
      </c>
      <c r="D66" s="107">
        <v>20</v>
      </c>
      <c r="E66" s="22">
        <v>0</v>
      </c>
      <c r="F66" s="22">
        <v>0</v>
      </c>
      <c r="G66" s="26">
        <f aca="true" t="shared" si="0" ref="G66:G88">F66*E66</f>
        <v>0</v>
      </c>
      <c r="H66" s="24">
        <v>0</v>
      </c>
      <c r="I66" s="24">
        <v>0</v>
      </c>
      <c r="J66" s="25">
        <f aca="true" t="shared" si="1" ref="J66:J88">G66+H66+I66</f>
        <v>0</v>
      </c>
      <c r="K66" s="25">
        <f aca="true" t="shared" si="2" ref="K66:K88">D66*E66</f>
        <v>0</v>
      </c>
      <c r="L66" s="25">
        <f aca="true" t="shared" si="3" ref="L66:L88">ROUND(D66*G66,2)</f>
        <v>0</v>
      </c>
      <c r="M66" s="25">
        <f aca="true" t="shared" si="4" ref="M66:M88">D66*H66</f>
        <v>0</v>
      </c>
      <c r="N66" s="25">
        <f aca="true" t="shared" si="5" ref="N66:N88">ROUND(D66*I66,2)</f>
        <v>0</v>
      </c>
      <c r="O66" s="25">
        <f aca="true" t="shared" si="6" ref="O66:O88">L66+M66+N66</f>
        <v>0</v>
      </c>
      <c r="P66" s="43">
        <v>100</v>
      </c>
      <c r="Q66" s="44">
        <f>P66*G66</f>
        <v>0</v>
      </c>
      <c r="R66" s="44">
        <f>P66*H66</f>
        <v>0</v>
      </c>
      <c r="S66" s="44">
        <f>P66*I66</f>
        <v>0</v>
      </c>
      <c r="T66" s="44">
        <f>SUM(Q66:S66)</f>
        <v>0</v>
      </c>
      <c r="U66" s="44">
        <v>0</v>
      </c>
      <c r="V66" s="44">
        <f>T66</f>
        <v>0</v>
      </c>
      <c r="W66" s="45">
        <f>O66-V66</f>
        <v>0</v>
      </c>
    </row>
    <row r="67" spans="1:23" s="46" customFormat="1" ht="26.25" customHeight="1">
      <c r="A67" s="267">
        <v>3</v>
      </c>
      <c r="B67" s="106" t="s">
        <v>42</v>
      </c>
      <c r="C67" s="107" t="s">
        <v>31</v>
      </c>
      <c r="D67" s="107">
        <v>5</v>
      </c>
      <c r="E67" s="22">
        <v>0</v>
      </c>
      <c r="F67" s="22">
        <v>0</v>
      </c>
      <c r="G67" s="26">
        <f t="shared" si="0"/>
        <v>0</v>
      </c>
      <c r="H67" s="24">
        <v>0</v>
      </c>
      <c r="I67" s="24">
        <v>0</v>
      </c>
      <c r="J67" s="25">
        <f t="shared" si="1"/>
        <v>0</v>
      </c>
      <c r="K67" s="25">
        <f t="shared" si="2"/>
        <v>0</v>
      </c>
      <c r="L67" s="25">
        <f t="shared" si="3"/>
        <v>0</v>
      </c>
      <c r="M67" s="25">
        <f t="shared" si="4"/>
        <v>0</v>
      </c>
      <c r="N67" s="25">
        <f t="shared" si="5"/>
        <v>0</v>
      </c>
      <c r="O67" s="25">
        <f t="shared" si="6"/>
        <v>0</v>
      </c>
      <c r="P67" s="43">
        <v>25</v>
      </c>
      <c r="Q67" s="44">
        <f>P67*G67</f>
        <v>0</v>
      </c>
      <c r="R67" s="44">
        <f>P67*H67</f>
        <v>0</v>
      </c>
      <c r="S67" s="44">
        <f>P67*I67</f>
        <v>0</v>
      </c>
      <c r="T67" s="44">
        <f>SUM(Q67:S67)</f>
        <v>0</v>
      </c>
      <c r="U67" s="44">
        <v>0</v>
      </c>
      <c r="V67" s="44">
        <f>T67</f>
        <v>0</v>
      </c>
      <c r="W67" s="45">
        <f>O67-V67</f>
        <v>0</v>
      </c>
    </row>
    <row r="68" spans="1:23" s="46" customFormat="1" ht="28.5" customHeight="1">
      <c r="A68" s="267">
        <v>4</v>
      </c>
      <c r="B68" s="106" t="s">
        <v>47</v>
      </c>
      <c r="C68" s="107" t="s">
        <v>39</v>
      </c>
      <c r="D68" s="107">
        <v>5</v>
      </c>
      <c r="E68" s="22">
        <v>0</v>
      </c>
      <c r="F68" s="22">
        <v>0</v>
      </c>
      <c r="G68" s="26">
        <f t="shared" si="0"/>
        <v>0</v>
      </c>
      <c r="H68" s="24">
        <v>0</v>
      </c>
      <c r="I68" s="24">
        <v>0</v>
      </c>
      <c r="J68" s="25">
        <f t="shared" si="1"/>
        <v>0</v>
      </c>
      <c r="K68" s="25">
        <f t="shared" si="2"/>
        <v>0</v>
      </c>
      <c r="L68" s="25">
        <f t="shared" si="3"/>
        <v>0</v>
      </c>
      <c r="M68" s="25">
        <f t="shared" si="4"/>
        <v>0</v>
      </c>
      <c r="N68" s="25">
        <f t="shared" si="5"/>
        <v>0</v>
      </c>
      <c r="O68" s="25">
        <f t="shared" si="6"/>
        <v>0</v>
      </c>
      <c r="P68" s="43"/>
      <c r="Q68" s="44">
        <f>P68*G68</f>
        <v>0</v>
      </c>
      <c r="R68" s="44">
        <f>P68*H68</f>
        <v>0</v>
      </c>
      <c r="S68" s="44">
        <f>P68*I68</f>
        <v>0</v>
      </c>
      <c r="T68" s="44">
        <f>SUM(Q68:S68)</f>
        <v>0</v>
      </c>
      <c r="U68" s="44">
        <v>0</v>
      </c>
      <c r="V68" s="44">
        <f>T68</f>
        <v>0</v>
      </c>
      <c r="W68" s="45">
        <f>O68-V68</f>
        <v>0</v>
      </c>
    </row>
    <row r="69" spans="1:23" s="46" customFormat="1" ht="24.75" customHeight="1" hidden="1">
      <c r="A69" s="267"/>
      <c r="B69" s="106"/>
      <c r="C69" s="107"/>
      <c r="D69" s="107"/>
      <c r="E69" s="22">
        <v>0</v>
      </c>
      <c r="F69" s="22">
        <v>0</v>
      </c>
      <c r="G69" s="26">
        <f t="shared" si="0"/>
        <v>0</v>
      </c>
      <c r="H69" s="24">
        <v>0</v>
      </c>
      <c r="I69" s="24">
        <v>0</v>
      </c>
      <c r="J69" s="25">
        <f t="shared" si="1"/>
        <v>0</v>
      </c>
      <c r="K69" s="25">
        <f t="shared" si="2"/>
        <v>0</v>
      </c>
      <c r="L69" s="25">
        <f t="shared" si="3"/>
        <v>0</v>
      </c>
      <c r="M69" s="25">
        <f t="shared" si="4"/>
        <v>0</v>
      </c>
      <c r="N69" s="25">
        <f t="shared" si="5"/>
        <v>0</v>
      </c>
      <c r="O69" s="25">
        <f t="shared" si="6"/>
        <v>0</v>
      </c>
      <c r="P69" s="43"/>
      <c r="Q69" s="44"/>
      <c r="R69" s="44"/>
      <c r="S69" s="44"/>
      <c r="T69" s="44"/>
      <c r="U69" s="44"/>
      <c r="V69" s="44"/>
      <c r="W69" s="45"/>
    </row>
    <row r="70" spans="1:23" s="46" customFormat="1" ht="15.75" customHeight="1">
      <c r="A70" s="267">
        <v>5</v>
      </c>
      <c r="B70" s="103" t="s">
        <v>43</v>
      </c>
      <c r="C70" s="104" t="s">
        <v>39</v>
      </c>
      <c r="D70" s="104">
        <v>1</v>
      </c>
      <c r="E70" s="22">
        <v>0</v>
      </c>
      <c r="F70" s="22">
        <v>0</v>
      </c>
      <c r="G70" s="26">
        <f t="shared" si="0"/>
        <v>0</v>
      </c>
      <c r="H70" s="24">
        <v>0</v>
      </c>
      <c r="I70" s="24">
        <v>0</v>
      </c>
      <c r="J70" s="25">
        <f t="shared" si="1"/>
        <v>0</v>
      </c>
      <c r="K70" s="25">
        <f t="shared" si="2"/>
        <v>0</v>
      </c>
      <c r="L70" s="25">
        <f t="shared" si="3"/>
        <v>0</v>
      </c>
      <c r="M70" s="25">
        <f t="shared" si="4"/>
        <v>0</v>
      </c>
      <c r="N70" s="25">
        <f t="shared" si="5"/>
        <v>0</v>
      </c>
      <c r="O70" s="25">
        <f t="shared" si="6"/>
        <v>0</v>
      </c>
      <c r="P70" s="43"/>
      <c r="Q70" s="44">
        <f>P70*G70</f>
        <v>0</v>
      </c>
      <c r="R70" s="44">
        <f>P70*H70</f>
        <v>0</v>
      </c>
      <c r="S70" s="44">
        <f>P70*I70</f>
        <v>0</v>
      </c>
      <c r="T70" s="44">
        <f>SUM(Q70:S70)</f>
        <v>0</v>
      </c>
      <c r="U70" s="44">
        <v>0</v>
      </c>
      <c r="V70" s="44">
        <f>T70</f>
        <v>0</v>
      </c>
      <c r="W70" s="45">
        <f>O70-V70</f>
        <v>0</v>
      </c>
    </row>
    <row r="71" spans="1:23" s="46" customFormat="1" ht="24.75" customHeight="1">
      <c r="A71" s="267">
        <v>6</v>
      </c>
      <c r="B71" s="106" t="s">
        <v>44</v>
      </c>
      <c r="C71" s="107" t="s">
        <v>31</v>
      </c>
      <c r="D71" s="107">
        <v>3</v>
      </c>
      <c r="E71" s="22">
        <v>0</v>
      </c>
      <c r="F71" s="22">
        <v>0</v>
      </c>
      <c r="G71" s="26">
        <f t="shared" si="0"/>
        <v>0</v>
      </c>
      <c r="H71" s="24">
        <v>0</v>
      </c>
      <c r="I71" s="24">
        <v>0</v>
      </c>
      <c r="J71" s="25">
        <f t="shared" si="1"/>
        <v>0</v>
      </c>
      <c r="K71" s="25">
        <f t="shared" si="2"/>
        <v>0</v>
      </c>
      <c r="L71" s="25">
        <f t="shared" si="3"/>
        <v>0</v>
      </c>
      <c r="M71" s="25">
        <f t="shared" si="4"/>
        <v>0</v>
      </c>
      <c r="N71" s="25">
        <f t="shared" si="5"/>
        <v>0</v>
      </c>
      <c r="O71" s="25">
        <f t="shared" si="6"/>
        <v>0</v>
      </c>
      <c r="P71" s="43">
        <v>5</v>
      </c>
      <c r="Q71" s="44">
        <f>P71*G71</f>
        <v>0</v>
      </c>
      <c r="R71" s="44">
        <f>P71*H71</f>
        <v>0</v>
      </c>
      <c r="S71" s="44">
        <f>P71*I71</f>
        <v>0</v>
      </c>
      <c r="T71" s="44">
        <f>SUM(Q71:S71)</f>
        <v>0</v>
      </c>
      <c r="U71" s="44">
        <v>0</v>
      </c>
      <c r="V71" s="44">
        <f>T71</f>
        <v>0</v>
      </c>
      <c r="W71" s="45">
        <f>O71-V71</f>
        <v>0</v>
      </c>
    </row>
    <row r="72" spans="1:23" s="46" customFormat="1" ht="25.5" customHeight="1">
      <c r="A72" s="267">
        <v>7</v>
      </c>
      <c r="B72" s="106" t="s">
        <v>89</v>
      </c>
      <c r="C72" s="107" t="s">
        <v>31</v>
      </c>
      <c r="D72" s="107">
        <v>5</v>
      </c>
      <c r="E72" s="22">
        <v>0</v>
      </c>
      <c r="F72" s="22">
        <v>0</v>
      </c>
      <c r="G72" s="26">
        <f t="shared" si="0"/>
        <v>0</v>
      </c>
      <c r="H72" s="24">
        <v>0</v>
      </c>
      <c r="I72" s="24">
        <v>0</v>
      </c>
      <c r="J72" s="25">
        <f t="shared" si="1"/>
        <v>0</v>
      </c>
      <c r="K72" s="25">
        <f t="shared" si="2"/>
        <v>0</v>
      </c>
      <c r="L72" s="25">
        <f t="shared" si="3"/>
        <v>0</v>
      </c>
      <c r="M72" s="25">
        <f t="shared" si="4"/>
        <v>0</v>
      </c>
      <c r="N72" s="25">
        <f t="shared" si="5"/>
        <v>0</v>
      </c>
      <c r="O72" s="25">
        <f t="shared" si="6"/>
        <v>0</v>
      </c>
      <c r="P72" s="43"/>
      <c r="Q72" s="44">
        <f>P72*G72</f>
        <v>0</v>
      </c>
      <c r="R72" s="44">
        <f>P72*H72</f>
        <v>0</v>
      </c>
      <c r="S72" s="44">
        <f>P72*I72</f>
        <v>0</v>
      </c>
      <c r="T72" s="44">
        <f>SUM(Q72:S72)</f>
        <v>0</v>
      </c>
      <c r="U72" s="44">
        <v>0</v>
      </c>
      <c r="V72" s="44">
        <f>T72</f>
        <v>0</v>
      </c>
      <c r="W72" s="45">
        <f>O72-V72</f>
        <v>0</v>
      </c>
    </row>
    <row r="73" spans="1:23" s="46" customFormat="1" ht="37.5" customHeight="1" hidden="1">
      <c r="A73" s="267"/>
      <c r="B73" s="106"/>
      <c r="C73" s="107"/>
      <c r="D73" s="107"/>
      <c r="E73" s="22">
        <v>0</v>
      </c>
      <c r="F73" s="22">
        <v>0</v>
      </c>
      <c r="G73" s="26">
        <f t="shared" si="0"/>
        <v>0</v>
      </c>
      <c r="H73" s="24">
        <v>0</v>
      </c>
      <c r="I73" s="24">
        <v>0</v>
      </c>
      <c r="J73" s="25">
        <f t="shared" si="1"/>
        <v>0</v>
      </c>
      <c r="K73" s="25">
        <f t="shared" si="2"/>
        <v>0</v>
      </c>
      <c r="L73" s="25">
        <f t="shared" si="3"/>
        <v>0</v>
      </c>
      <c r="M73" s="25">
        <f t="shared" si="4"/>
        <v>0</v>
      </c>
      <c r="N73" s="25">
        <f t="shared" si="5"/>
        <v>0</v>
      </c>
      <c r="O73" s="25">
        <f t="shared" si="6"/>
        <v>0</v>
      </c>
      <c r="P73" s="43"/>
      <c r="Q73" s="44"/>
      <c r="R73" s="44"/>
      <c r="S73" s="44"/>
      <c r="T73" s="44"/>
      <c r="U73" s="44"/>
      <c r="V73" s="44"/>
      <c r="W73" s="45"/>
    </row>
    <row r="74" spans="1:23" s="46" customFormat="1" ht="62.25" customHeight="1" hidden="1">
      <c r="A74" s="267"/>
      <c r="B74" s="106"/>
      <c r="C74" s="107"/>
      <c r="D74" s="107"/>
      <c r="E74" s="22">
        <v>0</v>
      </c>
      <c r="F74" s="22">
        <v>0</v>
      </c>
      <c r="G74" s="26">
        <f t="shared" si="0"/>
        <v>0</v>
      </c>
      <c r="H74" s="24">
        <v>0</v>
      </c>
      <c r="I74" s="24">
        <v>0</v>
      </c>
      <c r="J74" s="25">
        <f t="shared" si="1"/>
        <v>0</v>
      </c>
      <c r="K74" s="25">
        <f t="shared" si="2"/>
        <v>0</v>
      </c>
      <c r="L74" s="25">
        <f t="shared" si="3"/>
        <v>0</v>
      </c>
      <c r="M74" s="25">
        <f t="shared" si="4"/>
        <v>0</v>
      </c>
      <c r="N74" s="25">
        <f t="shared" si="5"/>
        <v>0</v>
      </c>
      <c r="O74" s="25">
        <f t="shared" si="6"/>
        <v>0</v>
      </c>
      <c r="P74" s="43"/>
      <c r="Q74" s="44"/>
      <c r="R74" s="44"/>
      <c r="S74" s="44"/>
      <c r="T74" s="44"/>
      <c r="U74" s="44"/>
      <c r="V74" s="44"/>
      <c r="W74" s="45"/>
    </row>
    <row r="75" spans="1:23" s="46" customFormat="1" ht="38.25" customHeight="1" hidden="1">
      <c r="A75" s="267"/>
      <c r="B75" s="106"/>
      <c r="C75" s="107"/>
      <c r="D75" s="107"/>
      <c r="E75" s="22">
        <v>0</v>
      </c>
      <c r="F75" s="22">
        <v>0</v>
      </c>
      <c r="G75" s="26">
        <f t="shared" si="0"/>
        <v>0</v>
      </c>
      <c r="H75" s="24">
        <v>0</v>
      </c>
      <c r="I75" s="24">
        <v>0</v>
      </c>
      <c r="J75" s="25">
        <f t="shared" si="1"/>
        <v>0</v>
      </c>
      <c r="K75" s="25">
        <f t="shared" si="2"/>
        <v>0</v>
      </c>
      <c r="L75" s="25">
        <f t="shared" si="3"/>
        <v>0</v>
      </c>
      <c r="M75" s="25">
        <f t="shared" si="4"/>
        <v>0</v>
      </c>
      <c r="N75" s="25">
        <f t="shared" si="5"/>
        <v>0</v>
      </c>
      <c r="O75" s="25">
        <f t="shared" si="6"/>
        <v>0</v>
      </c>
      <c r="P75" s="43"/>
      <c r="Q75" s="44"/>
      <c r="R75" s="44"/>
      <c r="S75" s="44"/>
      <c r="T75" s="44"/>
      <c r="U75" s="44"/>
      <c r="V75" s="44"/>
      <c r="W75" s="45"/>
    </row>
    <row r="76" spans="1:23" s="46" customFormat="1" ht="49.5" customHeight="1" hidden="1">
      <c r="A76" s="267"/>
      <c r="B76" s="106"/>
      <c r="C76" s="107"/>
      <c r="D76" s="107"/>
      <c r="E76" s="22">
        <v>0</v>
      </c>
      <c r="F76" s="22">
        <v>0</v>
      </c>
      <c r="G76" s="26">
        <f t="shared" si="0"/>
        <v>0</v>
      </c>
      <c r="H76" s="24">
        <v>0</v>
      </c>
      <c r="I76" s="24">
        <v>0</v>
      </c>
      <c r="J76" s="25">
        <f t="shared" si="1"/>
        <v>0</v>
      </c>
      <c r="K76" s="25">
        <f t="shared" si="2"/>
        <v>0</v>
      </c>
      <c r="L76" s="25">
        <f t="shared" si="3"/>
        <v>0</v>
      </c>
      <c r="M76" s="25">
        <f t="shared" si="4"/>
        <v>0</v>
      </c>
      <c r="N76" s="25">
        <f t="shared" si="5"/>
        <v>0</v>
      </c>
      <c r="O76" s="25">
        <f t="shared" si="6"/>
        <v>0</v>
      </c>
      <c r="P76" s="43"/>
      <c r="Q76" s="44"/>
      <c r="R76" s="44"/>
      <c r="S76" s="44"/>
      <c r="T76" s="44"/>
      <c r="U76" s="44"/>
      <c r="V76" s="44"/>
      <c r="W76" s="45"/>
    </row>
    <row r="77" spans="1:23" s="46" customFormat="1" ht="12.75" hidden="1">
      <c r="A77" s="267"/>
      <c r="B77" s="106"/>
      <c r="C77" s="107"/>
      <c r="D77" s="107"/>
      <c r="E77" s="22">
        <v>0</v>
      </c>
      <c r="F77" s="22">
        <v>0</v>
      </c>
      <c r="G77" s="26">
        <f t="shared" si="0"/>
        <v>0</v>
      </c>
      <c r="H77" s="24">
        <v>0</v>
      </c>
      <c r="I77" s="24">
        <v>0</v>
      </c>
      <c r="J77" s="25">
        <f t="shared" si="1"/>
        <v>0</v>
      </c>
      <c r="K77" s="25">
        <f t="shared" si="2"/>
        <v>0</v>
      </c>
      <c r="L77" s="25">
        <f t="shared" si="3"/>
        <v>0</v>
      </c>
      <c r="M77" s="25">
        <f t="shared" si="4"/>
        <v>0</v>
      </c>
      <c r="N77" s="25">
        <f t="shared" si="5"/>
        <v>0</v>
      </c>
      <c r="O77" s="25">
        <f t="shared" si="6"/>
        <v>0</v>
      </c>
      <c r="P77" s="43"/>
      <c r="Q77" s="44"/>
      <c r="R77" s="44"/>
      <c r="S77" s="44"/>
      <c r="T77" s="44"/>
      <c r="U77" s="44"/>
      <c r="V77" s="44"/>
      <c r="W77" s="45"/>
    </row>
    <row r="78" spans="1:23" s="46" customFormat="1" ht="49.5" customHeight="1" hidden="1">
      <c r="A78" s="267"/>
      <c r="B78" s="106"/>
      <c r="C78" s="107"/>
      <c r="D78" s="107"/>
      <c r="E78" s="22">
        <v>0</v>
      </c>
      <c r="F78" s="22">
        <v>0</v>
      </c>
      <c r="G78" s="26">
        <f t="shared" si="0"/>
        <v>0</v>
      </c>
      <c r="H78" s="24">
        <v>0</v>
      </c>
      <c r="I78" s="24">
        <v>0</v>
      </c>
      <c r="J78" s="25">
        <f t="shared" si="1"/>
        <v>0</v>
      </c>
      <c r="K78" s="25">
        <f t="shared" si="2"/>
        <v>0</v>
      </c>
      <c r="L78" s="25">
        <f t="shared" si="3"/>
        <v>0</v>
      </c>
      <c r="M78" s="25">
        <f t="shared" si="4"/>
        <v>0</v>
      </c>
      <c r="N78" s="25">
        <f t="shared" si="5"/>
        <v>0</v>
      </c>
      <c r="O78" s="25">
        <f t="shared" si="6"/>
        <v>0</v>
      </c>
      <c r="P78" s="43"/>
      <c r="Q78" s="44"/>
      <c r="R78" s="44"/>
      <c r="S78" s="44"/>
      <c r="T78" s="44"/>
      <c r="U78" s="44"/>
      <c r="V78" s="44"/>
      <c r="W78" s="45"/>
    </row>
    <row r="79" spans="1:23" s="46" customFormat="1" ht="24" customHeight="1">
      <c r="A79" s="267">
        <v>8</v>
      </c>
      <c r="B79" s="106" t="s">
        <v>48</v>
      </c>
      <c r="C79" s="107" t="s">
        <v>31</v>
      </c>
      <c r="D79" s="107">
        <v>4</v>
      </c>
      <c r="E79" s="22">
        <v>0</v>
      </c>
      <c r="F79" s="22">
        <v>0</v>
      </c>
      <c r="G79" s="26">
        <f t="shared" si="0"/>
        <v>0</v>
      </c>
      <c r="H79" s="24">
        <v>0</v>
      </c>
      <c r="I79" s="24">
        <v>0</v>
      </c>
      <c r="J79" s="25">
        <f t="shared" si="1"/>
        <v>0</v>
      </c>
      <c r="K79" s="25">
        <f t="shared" si="2"/>
        <v>0</v>
      </c>
      <c r="L79" s="25">
        <f t="shared" si="3"/>
        <v>0</v>
      </c>
      <c r="M79" s="25">
        <f t="shared" si="4"/>
        <v>0</v>
      </c>
      <c r="N79" s="25">
        <f t="shared" si="5"/>
        <v>0</v>
      </c>
      <c r="O79" s="25">
        <f t="shared" si="6"/>
        <v>0</v>
      </c>
      <c r="P79" s="43"/>
      <c r="Q79" s="44">
        <f>P79*G79</f>
        <v>0</v>
      </c>
      <c r="R79" s="44">
        <f>P79*H79</f>
        <v>0</v>
      </c>
      <c r="S79" s="44">
        <f>P79*I79</f>
        <v>0</v>
      </c>
      <c r="T79" s="44">
        <f>SUM(Q79:S79)</f>
        <v>0</v>
      </c>
      <c r="U79" s="44">
        <v>0</v>
      </c>
      <c r="V79" s="44">
        <f>T79</f>
        <v>0</v>
      </c>
      <c r="W79" s="45">
        <f>O79-V79</f>
        <v>0</v>
      </c>
    </row>
    <row r="80" spans="1:23" s="46" customFormat="1" ht="37.5" customHeight="1" hidden="1">
      <c r="A80" s="267"/>
      <c r="B80" s="106"/>
      <c r="C80" s="107"/>
      <c r="D80" s="107"/>
      <c r="E80" s="22">
        <v>0</v>
      </c>
      <c r="F80" s="22">
        <v>0</v>
      </c>
      <c r="G80" s="26">
        <f t="shared" si="0"/>
        <v>0</v>
      </c>
      <c r="H80" s="24">
        <v>0</v>
      </c>
      <c r="I80" s="24">
        <v>0</v>
      </c>
      <c r="J80" s="25">
        <f t="shared" si="1"/>
        <v>0</v>
      </c>
      <c r="K80" s="25">
        <f t="shared" si="2"/>
        <v>0</v>
      </c>
      <c r="L80" s="25">
        <f t="shared" si="3"/>
        <v>0</v>
      </c>
      <c r="M80" s="25">
        <f t="shared" si="4"/>
        <v>0</v>
      </c>
      <c r="N80" s="25">
        <f t="shared" si="5"/>
        <v>0</v>
      </c>
      <c r="O80" s="25">
        <f t="shared" si="6"/>
        <v>0</v>
      </c>
      <c r="P80" s="43"/>
      <c r="Q80" s="44"/>
      <c r="R80" s="44"/>
      <c r="S80" s="44"/>
      <c r="T80" s="44"/>
      <c r="U80" s="44"/>
      <c r="V80" s="44"/>
      <c r="W80" s="45"/>
    </row>
    <row r="81" spans="1:23" s="46" customFormat="1" ht="36.75" customHeight="1" hidden="1">
      <c r="A81" s="267"/>
      <c r="B81" s="106"/>
      <c r="C81" s="107"/>
      <c r="D81" s="107"/>
      <c r="E81" s="22">
        <v>0</v>
      </c>
      <c r="F81" s="22">
        <v>0</v>
      </c>
      <c r="G81" s="26">
        <f t="shared" si="0"/>
        <v>0</v>
      </c>
      <c r="H81" s="24">
        <v>0</v>
      </c>
      <c r="I81" s="24">
        <v>0</v>
      </c>
      <c r="J81" s="25">
        <f t="shared" si="1"/>
        <v>0</v>
      </c>
      <c r="K81" s="25">
        <f t="shared" si="2"/>
        <v>0</v>
      </c>
      <c r="L81" s="25">
        <f t="shared" si="3"/>
        <v>0</v>
      </c>
      <c r="M81" s="25">
        <f t="shared" si="4"/>
        <v>0</v>
      </c>
      <c r="N81" s="25">
        <f t="shared" si="5"/>
        <v>0</v>
      </c>
      <c r="O81" s="25">
        <f t="shared" si="6"/>
        <v>0</v>
      </c>
      <c r="P81" s="43"/>
      <c r="Q81" s="44"/>
      <c r="R81" s="44"/>
      <c r="S81" s="44"/>
      <c r="T81" s="44"/>
      <c r="U81" s="44"/>
      <c r="V81" s="44"/>
      <c r="W81" s="45"/>
    </row>
    <row r="82" spans="1:23" s="46" customFormat="1" ht="12.75" hidden="1">
      <c r="A82" s="267"/>
      <c r="B82" s="106"/>
      <c r="C82" s="107"/>
      <c r="D82" s="107"/>
      <c r="E82" s="22">
        <v>0</v>
      </c>
      <c r="F82" s="22">
        <v>0</v>
      </c>
      <c r="G82" s="26">
        <f t="shared" si="0"/>
        <v>0</v>
      </c>
      <c r="H82" s="24">
        <v>0</v>
      </c>
      <c r="I82" s="24">
        <v>0</v>
      </c>
      <c r="J82" s="25">
        <f t="shared" si="1"/>
        <v>0</v>
      </c>
      <c r="K82" s="25">
        <f t="shared" si="2"/>
        <v>0</v>
      </c>
      <c r="L82" s="25">
        <f t="shared" si="3"/>
        <v>0</v>
      </c>
      <c r="M82" s="25">
        <f t="shared" si="4"/>
        <v>0</v>
      </c>
      <c r="N82" s="25">
        <f t="shared" si="5"/>
        <v>0</v>
      </c>
      <c r="O82" s="25">
        <f t="shared" si="6"/>
        <v>0</v>
      </c>
      <c r="P82" s="43"/>
      <c r="Q82" s="44"/>
      <c r="R82" s="44"/>
      <c r="S82" s="44"/>
      <c r="T82" s="44"/>
      <c r="U82" s="44"/>
      <c r="V82" s="44"/>
      <c r="W82" s="45"/>
    </row>
    <row r="83" spans="1:23" s="46" customFormat="1" ht="12.75" hidden="1">
      <c r="A83" s="267"/>
      <c r="B83" s="106"/>
      <c r="C83" s="107"/>
      <c r="D83" s="107"/>
      <c r="E83" s="22">
        <v>0</v>
      </c>
      <c r="F83" s="22">
        <v>0</v>
      </c>
      <c r="G83" s="26">
        <f t="shared" si="0"/>
        <v>0</v>
      </c>
      <c r="H83" s="24">
        <v>0</v>
      </c>
      <c r="I83" s="24">
        <v>0</v>
      </c>
      <c r="J83" s="25">
        <f t="shared" si="1"/>
        <v>0</v>
      </c>
      <c r="K83" s="25">
        <f t="shared" si="2"/>
        <v>0</v>
      </c>
      <c r="L83" s="25">
        <f t="shared" si="3"/>
        <v>0</v>
      </c>
      <c r="M83" s="25">
        <f t="shared" si="4"/>
        <v>0</v>
      </c>
      <c r="N83" s="25">
        <f t="shared" si="5"/>
        <v>0</v>
      </c>
      <c r="O83" s="25">
        <f t="shared" si="6"/>
        <v>0</v>
      </c>
      <c r="P83" s="43"/>
      <c r="Q83" s="44"/>
      <c r="R83" s="44"/>
      <c r="S83" s="44"/>
      <c r="T83" s="44"/>
      <c r="U83" s="44"/>
      <c r="V83" s="44"/>
      <c r="W83" s="45"/>
    </row>
    <row r="84" spans="1:23" s="46" customFormat="1" ht="23.25" customHeight="1" hidden="1">
      <c r="A84" s="267"/>
      <c r="B84" s="106"/>
      <c r="C84" s="107"/>
      <c r="D84" s="107"/>
      <c r="E84" s="22">
        <v>0</v>
      </c>
      <c r="F84" s="22">
        <v>0</v>
      </c>
      <c r="G84" s="26">
        <f t="shared" si="0"/>
        <v>0</v>
      </c>
      <c r="H84" s="24">
        <v>0</v>
      </c>
      <c r="I84" s="24">
        <v>0</v>
      </c>
      <c r="J84" s="25">
        <f t="shared" si="1"/>
        <v>0</v>
      </c>
      <c r="K84" s="25">
        <f t="shared" si="2"/>
        <v>0</v>
      </c>
      <c r="L84" s="25">
        <f t="shared" si="3"/>
        <v>0</v>
      </c>
      <c r="M84" s="25">
        <f t="shared" si="4"/>
        <v>0</v>
      </c>
      <c r="N84" s="25">
        <f t="shared" si="5"/>
        <v>0</v>
      </c>
      <c r="O84" s="25">
        <f t="shared" si="6"/>
        <v>0</v>
      </c>
      <c r="P84" s="43"/>
      <c r="Q84" s="44"/>
      <c r="R84" s="44"/>
      <c r="S84" s="44"/>
      <c r="T84" s="44"/>
      <c r="U84" s="44"/>
      <c r="V84" s="44"/>
      <c r="W84" s="45"/>
    </row>
    <row r="85" spans="1:23" s="46" customFormat="1" ht="12.75" hidden="1">
      <c r="A85" s="267"/>
      <c r="B85" s="110"/>
      <c r="C85" s="111"/>
      <c r="D85" s="111"/>
      <c r="E85" s="22">
        <v>0</v>
      </c>
      <c r="F85" s="22">
        <v>0</v>
      </c>
      <c r="G85" s="26">
        <f t="shared" si="0"/>
        <v>0</v>
      </c>
      <c r="H85" s="24">
        <v>0</v>
      </c>
      <c r="I85" s="24">
        <v>0</v>
      </c>
      <c r="J85" s="25">
        <f t="shared" si="1"/>
        <v>0</v>
      </c>
      <c r="K85" s="25">
        <f t="shared" si="2"/>
        <v>0</v>
      </c>
      <c r="L85" s="25">
        <f t="shared" si="3"/>
        <v>0</v>
      </c>
      <c r="M85" s="25">
        <f t="shared" si="4"/>
        <v>0</v>
      </c>
      <c r="N85" s="25">
        <f t="shared" si="5"/>
        <v>0</v>
      </c>
      <c r="O85" s="25">
        <f t="shared" si="6"/>
        <v>0</v>
      </c>
      <c r="P85" s="43"/>
      <c r="Q85" s="44"/>
      <c r="R85" s="44"/>
      <c r="S85" s="44"/>
      <c r="T85" s="44"/>
      <c r="U85" s="44"/>
      <c r="V85" s="44"/>
      <c r="W85" s="45"/>
    </row>
    <row r="86" spans="1:23" s="46" customFormat="1" ht="12.75" hidden="1">
      <c r="A86" s="267"/>
      <c r="B86" s="110"/>
      <c r="C86" s="111"/>
      <c r="D86" s="111"/>
      <c r="E86" s="22">
        <v>0</v>
      </c>
      <c r="F86" s="22">
        <v>0</v>
      </c>
      <c r="G86" s="26">
        <f t="shared" si="0"/>
        <v>0</v>
      </c>
      <c r="H86" s="24">
        <v>0</v>
      </c>
      <c r="I86" s="24">
        <v>0</v>
      </c>
      <c r="J86" s="25">
        <f t="shared" si="1"/>
        <v>0</v>
      </c>
      <c r="K86" s="25">
        <f t="shared" si="2"/>
        <v>0</v>
      </c>
      <c r="L86" s="25">
        <f t="shared" si="3"/>
        <v>0</v>
      </c>
      <c r="M86" s="25">
        <f t="shared" si="4"/>
        <v>0</v>
      </c>
      <c r="N86" s="25">
        <f t="shared" si="5"/>
        <v>0</v>
      </c>
      <c r="O86" s="25">
        <f t="shared" si="6"/>
        <v>0</v>
      </c>
      <c r="P86" s="43"/>
      <c r="Q86" s="44"/>
      <c r="R86" s="44"/>
      <c r="S86" s="44"/>
      <c r="T86" s="44"/>
      <c r="U86" s="44"/>
      <c r="V86" s="44"/>
      <c r="W86" s="45"/>
    </row>
    <row r="87" spans="1:23" s="46" customFormat="1" ht="24" customHeight="1" hidden="1">
      <c r="A87" s="267"/>
      <c r="B87" s="110"/>
      <c r="C87" s="112"/>
      <c r="D87" s="111"/>
      <c r="E87" s="22">
        <v>0</v>
      </c>
      <c r="F87" s="22">
        <v>0</v>
      </c>
      <c r="G87" s="26">
        <f t="shared" si="0"/>
        <v>0</v>
      </c>
      <c r="H87" s="24">
        <v>0</v>
      </c>
      <c r="I87" s="24">
        <v>0</v>
      </c>
      <c r="J87" s="25">
        <f t="shared" si="1"/>
        <v>0</v>
      </c>
      <c r="K87" s="25">
        <f t="shared" si="2"/>
        <v>0</v>
      </c>
      <c r="L87" s="25">
        <f t="shared" si="3"/>
        <v>0</v>
      </c>
      <c r="M87" s="25">
        <f t="shared" si="4"/>
        <v>0</v>
      </c>
      <c r="N87" s="25">
        <f t="shared" si="5"/>
        <v>0</v>
      </c>
      <c r="O87" s="25">
        <f t="shared" si="6"/>
        <v>0</v>
      </c>
      <c r="P87" s="43"/>
      <c r="Q87" s="44"/>
      <c r="R87" s="44"/>
      <c r="S87" s="44"/>
      <c r="T87" s="44"/>
      <c r="U87" s="44"/>
      <c r="V87" s="44"/>
      <c r="W87" s="45"/>
    </row>
    <row r="88" spans="1:23" s="46" customFormat="1" ht="12.75">
      <c r="A88" s="267">
        <v>9</v>
      </c>
      <c r="B88" s="103" t="s">
        <v>46</v>
      </c>
      <c r="C88" s="104" t="s">
        <v>39</v>
      </c>
      <c r="D88" s="104">
        <v>1</v>
      </c>
      <c r="E88" s="22">
        <v>0</v>
      </c>
      <c r="F88" s="22">
        <v>0</v>
      </c>
      <c r="G88" s="26">
        <f t="shared" si="0"/>
        <v>0</v>
      </c>
      <c r="H88" s="24">
        <v>0</v>
      </c>
      <c r="I88" s="24">
        <v>0</v>
      </c>
      <c r="J88" s="25">
        <f t="shared" si="1"/>
        <v>0</v>
      </c>
      <c r="K88" s="25">
        <f t="shared" si="2"/>
        <v>0</v>
      </c>
      <c r="L88" s="25">
        <f t="shared" si="3"/>
        <v>0</v>
      </c>
      <c r="M88" s="25">
        <f t="shared" si="4"/>
        <v>0</v>
      </c>
      <c r="N88" s="25">
        <f t="shared" si="5"/>
        <v>0</v>
      </c>
      <c r="O88" s="25">
        <f t="shared" si="6"/>
        <v>0</v>
      </c>
      <c r="P88" s="43"/>
      <c r="Q88" s="44">
        <f>P88*G88</f>
        <v>0</v>
      </c>
      <c r="R88" s="44">
        <f>P88*H88</f>
        <v>0</v>
      </c>
      <c r="S88" s="44">
        <f>P88*I88</f>
        <v>0</v>
      </c>
      <c r="T88" s="44">
        <f>SUM(Q88:S88)</f>
        <v>0</v>
      </c>
      <c r="U88" s="44">
        <v>0</v>
      </c>
      <c r="V88" s="44">
        <f>T88</f>
        <v>0</v>
      </c>
      <c r="W88" s="45">
        <f>O88-V88</f>
        <v>0</v>
      </c>
    </row>
    <row r="89" spans="1:23" s="46" customFormat="1" ht="0.75" customHeight="1">
      <c r="A89" s="267"/>
      <c r="B89" s="113"/>
      <c r="C89" s="114"/>
      <c r="D89" s="114"/>
      <c r="E89" s="114"/>
      <c r="F89" s="114"/>
      <c r="G89" s="105"/>
      <c r="H89" s="124"/>
      <c r="I89" s="105"/>
      <c r="J89" s="105"/>
      <c r="K89" s="105"/>
      <c r="L89" s="105"/>
      <c r="M89" s="105"/>
      <c r="N89" s="105"/>
      <c r="O89" s="105"/>
      <c r="P89" s="43"/>
      <c r="Q89" s="44"/>
      <c r="R89" s="44"/>
      <c r="S89" s="44"/>
      <c r="T89" s="44"/>
      <c r="U89" s="44"/>
      <c r="V89" s="44"/>
      <c r="W89" s="45"/>
    </row>
    <row r="90" spans="1:23" s="46" customFormat="1" ht="12.75">
      <c r="A90" s="383" t="s">
        <v>50</v>
      </c>
      <c r="B90" s="383"/>
      <c r="C90" s="383"/>
      <c r="D90" s="383"/>
      <c r="E90" s="383"/>
      <c r="F90" s="383"/>
      <c r="G90" s="383"/>
      <c r="H90" s="383"/>
      <c r="I90" s="383"/>
      <c r="J90" s="383"/>
      <c r="K90" s="28">
        <f>SUM(K65:K89)</f>
        <v>0</v>
      </c>
      <c r="L90" s="28">
        <f>SUM(L65:L89)</f>
        <v>0</v>
      </c>
      <c r="M90" s="28">
        <f>SUM(M65:M89)</f>
        <v>0</v>
      </c>
      <c r="N90" s="28">
        <f>SUM(N65:N89)</f>
        <v>0</v>
      </c>
      <c r="O90" s="28">
        <f>SUM(O65:O89)</f>
        <v>0</v>
      </c>
      <c r="P90" s="43"/>
      <c r="Q90" s="44">
        <f aca="true" t="shared" si="7" ref="Q90:V90">SUM(Q59:Q89)</f>
        <v>0</v>
      </c>
      <c r="R90" s="44">
        <f t="shared" si="7"/>
        <v>0</v>
      </c>
      <c r="S90" s="44">
        <f t="shared" si="7"/>
        <v>0</v>
      </c>
      <c r="T90" s="44">
        <f t="shared" si="7"/>
        <v>0</v>
      </c>
      <c r="U90" s="44">
        <f t="shared" si="7"/>
        <v>0</v>
      </c>
      <c r="V90" s="44">
        <f t="shared" si="7"/>
        <v>0</v>
      </c>
      <c r="W90" s="45">
        <f>O90-V90</f>
        <v>0</v>
      </c>
    </row>
    <row r="91" spans="1:23" s="46" customFormat="1" ht="12.75">
      <c r="A91" s="352" t="s">
        <v>35</v>
      </c>
      <c r="B91" s="352"/>
      <c r="C91" s="352"/>
      <c r="D91" s="352"/>
      <c r="E91" s="352"/>
      <c r="F91" s="352"/>
      <c r="G91" s="352"/>
      <c r="H91" s="352"/>
      <c r="I91" s="352"/>
      <c r="J91" s="352"/>
      <c r="K91" s="259"/>
      <c r="L91" s="28"/>
      <c r="M91" s="28"/>
      <c r="N91" s="28"/>
      <c r="O91" s="28">
        <f>SUM(O90:O90)</f>
        <v>0</v>
      </c>
      <c r="P91" s="43"/>
      <c r="Q91" s="44">
        <f>P91*G91</f>
        <v>0</v>
      </c>
      <c r="R91" s="44">
        <f>R90*5%</f>
        <v>0</v>
      </c>
      <c r="S91" s="44">
        <f>P91*I91</f>
        <v>0</v>
      </c>
      <c r="T91" s="44">
        <f>SUM(Q91:S91)</f>
        <v>0</v>
      </c>
      <c r="U91" s="44">
        <v>0</v>
      </c>
      <c r="V91" s="44">
        <f>T91</f>
        <v>0</v>
      </c>
      <c r="W91" s="45">
        <f>O91-V91</f>
        <v>0</v>
      </c>
    </row>
    <row r="92" spans="1:23" s="46" customFormat="1" ht="12.75" hidden="1">
      <c r="A92" s="262"/>
      <c r="B92" s="263"/>
      <c r="C92" s="264"/>
      <c r="D92" s="264"/>
      <c r="E92" s="264"/>
      <c r="F92" s="264"/>
      <c r="G92" s="265"/>
      <c r="H92" s="265"/>
      <c r="I92" s="265"/>
      <c r="J92" s="265"/>
      <c r="K92" s="265"/>
      <c r="L92" s="266"/>
      <c r="M92" s="266"/>
      <c r="N92" s="266"/>
      <c r="O92" s="266"/>
      <c r="P92" s="43"/>
      <c r="Q92" s="44"/>
      <c r="R92" s="44"/>
      <c r="S92" s="44"/>
      <c r="T92" s="44"/>
      <c r="U92" s="44"/>
      <c r="V92" s="44"/>
      <c r="W92" s="45"/>
    </row>
    <row r="93" spans="1:23" s="46" customFormat="1" ht="12.75" customHeight="1" hidden="1">
      <c r="A93" s="125"/>
      <c r="B93" s="386"/>
      <c r="C93" s="38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05"/>
      <c r="O93" s="126"/>
      <c r="P93" s="43"/>
      <c r="Q93" s="44"/>
      <c r="R93" s="44"/>
      <c r="S93" s="44"/>
      <c r="T93" s="44"/>
      <c r="U93" s="44"/>
      <c r="V93" s="44"/>
      <c r="W93" s="45"/>
    </row>
    <row r="94" spans="1:23" s="46" customFormat="1" ht="22.5" customHeight="1" hidden="1">
      <c r="A94" s="102"/>
      <c r="B94" s="103"/>
      <c r="C94" s="104"/>
      <c r="D94" s="104"/>
      <c r="E94" s="104"/>
      <c r="F94" s="104"/>
      <c r="G94" s="105"/>
      <c r="H94" s="124"/>
      <c r="I94" s="105"/>
      <c r="J94" s="105"/>
      <c r="K94" s="105"/>
      <c r="L94" s="105"/>
      <c r="M94" s="105"/>
      <c r="N94" s="105"/>
      <c r="O94" s="105"/>
      <c r="P94" s="43"/>
      <c r="Q94" s="44"/>
      <c r="R94" s="44"/>
      <c r="S94" s="44"/>
      <c r="T94" s="44"/>
      <c r="U94" s="44"/>
      <c r="V94" s="44"/>
      <c r="W94" s="45"/>
    </row>
    <row r="95" spans="1:23" s="46" customFormat="1" ht="12.75" hidden="1">
      <c r="A95" s="102"/>
      <c r="B95" s="109"/>
      <c r="C95" s="107"/>
      <c r="D95" s="107"/>
      <c r="E95" s="107"/>
      <c r="F95" s="107"/>
      <c r="G95" s="105"/>
      <c r="H95" s="124"/>
      <c r="I95" s="105"/>
      <c r="J95" s="105"/>
      <c r="K95" s="105"/>
      <c r="L95" s="105"/>
      <c r="M95" s="105"/>
      <c r="N95" s="105"/>
      <c r="O95" s="105"/>
      <c r="P95" s="43"/>
      <c r="Q95" s="44"/>
      <c r="R95" s="44"/>
      <c r="S95" s="44"/>
      <c r="T95" s="44"/>
      <c r="U95" s="44"/>
      <c r="V95" s="44"/>
      <c r="W95" s="45"/>
    </row>
    <row r="96" spans="1:23" s="46" customFormat="1" ht="12.75" hidden="1">
      <c r="A96" s="102"/>
      <c r="B96" s="106"/>
      <c r="C96" s="107"/>
      <c r="D96" s="107"/>
      <c r="E96" s="107"/>
      <c r="F96" s="107"/>
      <c r="G96" s="105"/>
      <c r="H96" s="124"/>
      <c r="I96" s="105"/>
      <c r="J96" s="105"/>
      <c r="K96" s="105"/>
      <c r="L96" s="105"/>
      <c r="M96" s="105"/>
      <c r="N96" s="105"/>
      <c r="O96" s="105"/>
      <c r="P96" s="43"/>
      <c r="Q96" s="44"/>
      <c r="R96" s="44"/>
      <c r="S96" s="44"/>
      <c r="T96" s="44"/>
      <c r="U96" s="44"/>
      <c r="V96" s="44"/>
      <c r="W96" s="45"/>
    </row>
    <row r="97" spans="1:23" s="46" customFormat="1" ht="12.75" hidden="1">
      <c r="A97" s="102"/>
      <c r="B97" s="106"/>
      <c r="C97" s="107"/>
      <c r="D97" s="107"/>
      <c r="E97" s="107"/>
      <c r="F97" s="107"/>
      <c r="G97" s="105"/>
      <c r="H97" s="124"/>
      <c r="I97" s="105"/>
      <c r="J97" s="105"/>
      <c r="K97" s="105"/>
      <c r="L97" s="105"/>
      <c r="M97" s="105"/>
      <c r="N97" s="105"/>
      <c r="O97" s="105"/>
      <c r="P97" s="43"/>
      <c r="Q97" s="44"/>
      <c r="R97" s="44"/>
      <c r="S97" s="44"/>
      <c r="T97" s="44"/>
      <c r="U97" s="44"/>
      <c r="V97" s="44"/>
      <c r="W97" s="45"/>
    </row>
    <row r="98" spans="1:23" s="46" customFormat="1" ht="12.75" hidden="1">
      <c r="A98" s="102"/>
      <c r="B98" s="106"/>
      <c r="C98" s="107"/>
      <c r="D98" s="107"/>
      <c r="E98" s="107"/>
      <c r="F98" s="107"/>
      <c r="G98" s="105"/>
      <c r="H98" s="124"/>
      <c r="I98" s="105"/>
      <c r="J98" s="105"/>
      <c r="K98" s="105"/>
      <c r="L98" s="105"/>
      <c r="M98" s="105"/>
      <c r="N98" s="105"/>
      <c r="O98" s="105"/>
      <c r="P98" s="43"/>
      <c r="Q98" s="44"/>
      <c r="R98" s="44"/>
      <c r="S98" s="44"/>
      <c r="T98" s="44"/>
      <c r="U98" s="44"/>
      <c r="V98" s="44"/>
      <c r="W98" s="45"/>
    </row>
    <row r="99" spans="1:23" s="46" customFormat="1" ht="12.75" hidden="1">
      <c r="A99" s="102"/>
      <c r="B99" s="106"/>
      <c r="C99" s="127"/>
      <c r="D99" s="127"/>
      <c r="E99" s="127"/>
      <c r="F99" s="127"/>
      <c r="G99" s="105"/>
      <c r="H99" s="124"/>
      <c r="I99" s="105"/>
      <c r="J99" s="105"/>
      <c r="K99" s="105"/>
      <c r="L99" s="105"/>
      <c r="M99" s="105"/>
      <c r="N99" s="105"/>
      <c r="O99" s="105"/>
      <c r="P99" s="43"/>
      <c r="Q99" s="44"/>
      <c r="R99" s="44"/>
      <c r="S99" s="44"/>
      <c r="T99" s="44"/>
      <c r="U99" s="44"/>
      <c r="V99" s="44"/>
      <c r="W99" s="45"/>
    </row>
    <row r="100" spans="1:23" s="46" customFormat="1" ht="24" customHeight="1" hidden="1">
      <c r="A100" s="102"/>
      <c r="B100" s="106"/>
      <c r="C100" s="107"/>
      <c r="D100" s="107"/>
      <c r="E100" s="107"/>
      <c r="F100" s="107"/>
      <c r="G100" s="105"/>
      <c r="H100" s="124"/>
      <c r="I100" s="105"/>
      <c r="J100" s="105"/>
      <c r="K100" s="105"/>
      <c r="L100" s="105"/>
      <c r="M100" s="105"/>
      <c r="N100" s="105"/>
      <c r="O100" s="105"/>
      <c r="P100" s="43"/>
      <c r="Q100" s="44"/>
      <c r="R100" s="44"/>
      <c r="S100" s="44"/>
      <c r="T100" s="44"/>
      <c r="U100" s="44"/>
      <c r="V100" s="44"/>
      <c r="W100" s="45"/>
    </row>
    <row r="101" spans="1:23" s="46" customFormat="1" ht="12.75" hidden="1">
      <c r="A101" s="102"/>
      <c r="B101" s="103"/>
      <c r="C101" s="104"/>
      <c r="D101" s="104"/>
      <c r="E101" s="104"/>
      <c r="F101" s="104"/>
      <c r="G101" s="105"/>
      <c r="H101" s="124"/>
      <c r="I101" s="105"/>
      <c r="J101" s="105"/>
      <c r="K101" s="105"/>
      <c r="L101" s="105"/>
      <c r="M101" s="105"/>
      <c r="N101" s="105"/>
      <c r="O101" s="105"/>
      <c r="P101" s="43"/>
      <c r="Q101" s="44"/>
      <c r="R101" s="44"/>
      <c r="S101" s="44"/>
      <c r="T101" s="44"/>
      <c r="U101" s="44"/>
      <c r="V101" s="44"/>
      <c r="W101" s="45"/>
    </row>
    <row r="102" spans="1:23" s="46" customFormat="1" ht="12.75" hidden="1">
      <c r="A102" s="102"/>
      <c r="B102" s="106"/>
      <c r="C102" s="107"/>
      <c r="D102" s="107"/>
      <c r="E102" s="107"/>
      <c r="F102" s="107"/>
      <c r="G102" s="105"/>
      <c r="H102" s="124"/>
      <c r="I102" s="105"/>
      <c r="J102" s="105"/>
      <c r="K102" s="105"/>
      <c r="L102" s="105"/>
      <c r="M102" s="105"/>
      <c r="N102" s="105"/>
      <c r="O102" s="105"/>
      <c r="P102" s="43"/>
      <c r="Q102" s="44"/>
      <c r="R102" s="44"/>
      <c r="S102" s="44"/>
      <c r="T102" s="44"/>
      <c r="U102" s="44"/>
      <c r="V102" s="44"/>
      <c r="W102" s="45"/>
    </row>
    <row r="103" spans="1:23" s="46" customFormat="1" ht="12.75" hidden="1">
      <c r="A103" s="102"/>
      <c r="B103" s="103"/>
      <c r="C103" s="104"/>
      <c r="D103" s="104"/>
      <c r="E103" s="104"/>
      <c r="F103" s="104"/>
      <c r="G103" s="105"/>
      <c r="H103" s="124"/>
      <c r="I103" s="105"/>
      <c r="J103" s="105"/>
      <c r="K103" s="105"/>
      <c r="L103" s="105"/>
      <c r="M103" s="105"/>
      <c r="N103" s="105"/>
      <c r="O103" s="105"/>
      <c r="P103" s="43"/>
      <c r="Q103" s="44"/>
      <c r="R103" s="44"/>
      <c r="S103" s="44"/>
      <c r="T103" s="44"/>
      <c r="U103" s="44"/>
      <c r="V103" s="44"/>
      <c r="W103" s="45"/>
    </row>
    <row r="104" spans="1:23" s="46" customFormat="1" ht="12.75" hidden="1">
      <c r="A104" s="102"/>
      <c r="B104" s="103"/>
      <c r="C104" s="104"/>
      <c r="D104" s="104"/>
      <c r="E104" s="104"/>
      <c r="F104" s="104"/>
      <c r="G104" s="105"/>
      <c r="H104" s="124"/>
      <c r="I104" s="105"/>
      <c r="J104" s="105"/>
      <c r="K104" s="105"/>
      <c r="L104" s="105"/>
      <c r="M104" s="105"/>
      <c r="N104" s="105"/>
      <c r="O104" s="105"/>
      <c r="P104" s="43"/>
      <c r="Q104" s="44"/>
      <c r="R104" s="44"/>
      <c r="S104" s="44"/>
      <c r="T104" s="44"/>
      <c r="U104" s="44"/>
      <c r="V104" s="44"/>
      <c r="W104" s="45"/>
    </row>
    <row r="105" spans="1:23" s="46" customFormat="1" ht="12.75" hidden="1">
      <c r="A105" s="102"/>
      <c r="B105" s="113"/>
      <c r="C105" s="114"/>
      <c r="D105" s="114"/>
      <c r="E105" s="114"/>
      <c r="F105" s="114"/>
      <c r="G105" s="105"/>
      <c r="H105" s="124"/>
      <c r="I105" s="105"/>
      <c r="J105" s="105"/>
      <c r="K105" s="105"/>
      <c r="L105" s="105"/>
      <c r="M105" s="105"/>
      <c r="N105" s="105"/>
      <c r="O105" s="105"/>
      <c r="P105" s="43"/>
      <c r="Q105" s="44"/>
      <c r="R105" s="44"/>
      <c r="S105" s="44"/>
      <c r="T105" s="44"/>
      <c r="U105" s="44"/>
      <c r="V105" s="44"/>
      <c r="W105" s="45"/>
    </row>
    <row r="106" spans="1:23" s="128" customFormat="1" ht="12.75" hidden="1">
      <c r="A106" s="115"/>
      <c r="B106" s="116"/>
      <c r="C106" s="117"/>
      <c r="D106" s="117"/>
      <c r="E106" s="117"/>
      <c r="F106" s="117"/>
      <c r="G106" s="117"/>
      <c r="H106" s="117"/>
      <c r="I106" s="117"/>
      <c r="J106" s="117"/>
      <c r="K106" s="117"/>
      <c r="L106" s="119"/>
      <c r="M106" s="119"/>
      <c r="N106" s="119"/>
      <c r="O106" s="119"/>
      <c r="P106" s="43"/>
      <c r="Q106" s="44"/>
      <c r="R106" s="44"/>
      <c r="S106" s="44"/>
      <c r="T106" s="44"/>
      <c r="U106" s="44"/>
      <c r="V106" s="44"/>
      <c r="W106" s="45"/>
    </row>
    <row r="107" spans="1:23" s="129" customFormat="1" ht="12.75" hidden="1">
      <c r="A107" s="115"/>
      <c r="B107" s="116"/>
      <c r="C107" s="120"/>
      <c r="D107" s="117"/>
      <c r="E107" s="117"/>
      <c r="F107" s="117"/>
      <c r="G107" s="117"/>
      <c r="H107" s="117"/>
      <c r="I107" s="117"/>
      <c r="J107" s="117"/>
      <c r="K107" s="117"/>
      <c r="L107" s="121"/>
      <c r="M107" s="121"/>
      <c r="N107" s="121"/>
      <c r="O107" s="121"/>
      <c r="P107" s="43"/>
      <c r="Q107" s="44"/>
      <c r="R107" s="44"/>
      <c r="S107" s="44"/>
      <c r="T107" s="44"/>
      <c r="U107" s="44"/>
      <c r="V107" s="44"/>
      <c r="W107" s="45"/>
    </row>
    <row r="108" spans="1:23" ht="12.75" customHeight="1" hidden="1" thickBot="1">
      <c r="A108" s="130"/>
      <c r="B108" s="131"/>
      <c r="C108" s="132"/>
      <c r="D108" s="132"/>
      <c r="E108" s="132"/>
      <c r="F108" s="132"/>
      <c r="G108" s="132"/>
      <c r="H108" s="132"/>
      <c r="I108" s="132"/>
      <c r="J108" s="132"/>
      <c r="K108" s="132"/>
      <c r="L108" s="133"/>
      <c r="M108" s="133"/>
      <c r="N108" s="133"/>
      <c r="O108" s="133"/>
      <c r="P108" s="134"/>
      <c r="Q108" s="135"/>
      <c r="R108" s="135"/>
      <c r="S108" s="135"/>
      <c r="T108" s="135"/>
      <c r="U108" s="135"/>
      <c r="V108" s="135"/>
      <c r="W108" s="136"/>
    </row>
    <row r="109" spans="1:15" ht="12.75">
      <c r="A109" s="137"/>
      <c r="B109" s="138"/>
      <c r="C109" s="137"/>
      <c r="D109" s="137"/>
      <c r="E109" s="137"/>
      <c r="F109" s="137"/>
      <c r="G109" s="137"/>
      <c r="H109" s="137"/>
      <c r="I109" s="137"/>
      <c r="J109" s="137"/>
      <c r="K109" s="137"/>
      <c r="L109" s="139"/>
      <c r="M109" s="139"/>
      <c r="N109" s="139"/>
      <c r="O109" s="139"/>
    </row>
    <row r="110" spans="1:15" ht="12.75">
      <c r="A110" s="350"/>
      <c r="B110" s="350"/>
      <c r="C110" s="2"/>
      <c r="D110" s="1"/>
      <c r="E110" s="1"/>
      <c r="F110" s="1"/>
      <c r="G110" s="350"/>
      <c r="H110" s="350"/>
      <c r="I110" s="350"/>
      <c r="J110" s="137"/>
      <c r="K110" s="137"/>
      <c r="L110" s="139"/>
      <c r="M110" s="139"/>
      <c r="N110" s="139"/>
      <c r="O110" s="139"/>
    </row>
    <row r="111" spans="1:15" ht="12.75">
      <c r="A111" s="3"/>
      <c r="B111" s="3"/>
      <c r="C111" s="2"/>
      <c r="D111" s="1"/>
      <c r="E111" s="1"/>
      <c r="F111" s="1"/>
      <c r="G111" s="3"/>
      <c r="H111" s="3"/>
      <c r="I111" s="3"/>
      <c r="J111" s="137"/>
      <c r="K111" s="137"/>
      <c r="L111" s="139"/>
      <c r="M111" s="139"/>
      <c r="N111" s="139"/>
      <c r="O111" s="139"/>
    </row>
    <row r="112" spans="1:15" ht="12.75">
      <c r="A112" s="1"/>
      <c r="B112" s="199" t="s">
        <v>162</v>
      </c>
      <c r="C112" s="2"/>
      <c r="D112" s="1"/>
      <c r="E112" s="1"/>
      <c r="F112" s="1"/>
      <c r="G112" s="3"/>
      <c r="H112" s="3"/>
      <c r="I112" s="3"/>
      <c r="J112" s="137"/>
      <c r="K112" s="137"/>
      <c r="L112" s="139"/>
      <c r="M112" s="139"/>
      <c r="N112" s="139"/>
      <c r="O112" s="139"/>
    </row>
    <row r="113" spans="1:15" ht="12.75">
      <c r="A113" s="3"/>
      <c r="B113" s="200" t="s">
        <v>163</v>
      </c>
      <c r="C113" s="2"/>
      <c r="D113" s="3"/>
      <c r="E113" s="3"/>
      <c r="F113" s="3"/>
      <c r="G113" s="3"/>
      <c r="H113" s="3"/>
      <c r="I113" s="3"/>
      <c r="J113" s="137"/>
      <c r="K113" s="137"/>
      <c r="L113" s="139"/>
      <c r="M113" s="139"/>
      <c r="N113" s="139"/>
      <c r="O113" s="139"/>
    </row>
    <row r="114" spans="1:15" ht="12.75">
      <c r="A114" s="350"/>
      <c r="B114" s="350"/>
      <c r="C114" s="3"/>
      <c r="D114" s="3"/>
      <c r="E114" s="3"/>
      <c r="F114" s="3"/>
      <c r="G114" s="3"/>
      <c r="H114" s="3"/>
      <c r="I114" s="3"/>
      <c r="J114" s="137"/>
      <c r="K114" s="137"/>
      <c r="L114" s="139"/>
      <c r="M114" s="139"/>
      <c r="N114" s="139"/>
      <c r="O114" s="139"/>
    </row>
    <row r="115" spans="1:15" ht="12.75">
      <c r="A115" s="137"/>
      <c r="B115" s="138"/>
      <c r="C115" s="137"/>
      <c r="D115" s="137"/>
      <c r="E115" s="137"/>
      <c r="F115" s="137"/>
      <c r="G115" s="137"/>
      <c r="H115" s="137"/>
      <c r="I115" s="137"/>
      <c r="J115" s="137"/>
      <c r="K115" s="137"/>
      <c r="L115" s="139"/>
      <c r="M115" s="139"/>
      <c r="N115" s="139"/>
      <c r="O115" s="139"/>
    </row>
    <row r="116" spans="1:15" ht="12.75">
      <c r="A116" s="137"/>
      <c r="B116" s="138"/>
      <c r="C116" s="137"/>
      <c r="D116" s="137"/>
      <c r="E116" s="137"/>
      <c r="F116" s="137"/>
      <c r="G116" s="137"/>
      <c r="H116" s="137"/>
      <c r="I116" s="137"/>
      <c r="J116" s="137"/>
      <c r="K116" s="137"/>
      <c r="L116" s="139"/>
      <c r="M116" s="139"/>
      <c r="N116" s="139"/>
      <c r="O116" s="139"/>
    </row>
    <row r="117" spans="1:15" ht="12.75">
      <c r="A117" s="137"/>
      <c r="B117" s="138"/>
      <c r="C117" s="137"/>
      <c r="D117" s="137"/>
      <c r="E117" s="137"/>
      <c r="F117" s="137"/>
      <c r="G117" s="137"/>
      <c r="H117" s="137"/>
      <c r="I117" s="137"/>
      <c r="J117" s="137"/>
      <c r="K117" s="137"/>
      <c r="L117" s="139"/>
      <c r="M117" s="139"/>
      <c r="N117" s="139"/>
      <c r="O117" s="139"/>
    </row>
    <row r="118" spans="1:15" ht="12.75">
      <c r="A118" s="137"/>
      <c r="B118" s="138"/>
      <c r="C118" s="137"/>
      <c r="D118" s="137"/>
      <c r="E118" s="137"/>
      <c r="F118" s="137"/>
      <c r="G118" s="137"/>
      <c r="H118" s="137"/>
      <c r="I118" s="137"/>
      <c r="J118" s="137"/>
      <c r="K118" s="137"/>
      <c r="L118" s="139"/>
      <c r="M118" s="139"/>
      <c r="N118" s="139"/>
      <c r="O118" s="139"/>
    </row>
    <row r="119" spans="1:15" ht="12.75">
      <c r="A119" s="137"/>
      <c r="B119" s="138"/>
      <c r="C119" s="137"/>
      <c r="D119" s="137"/>
      <c r="E119" s="137"/>
      <c r="F119" s="137"/>
      <c r="G119" s="137"/>
      <c r="H119" s="137"/>
      <c r="I119" s="137"/>
      <c r="J119" s="137"/>
      <c r="K119" s="137"/>
      <c r="L119" s="139"/>
      <c r="M119" s="139"/>
      <c r="N119" s="139"/>
      <c r="O119" s="139"/>
    </row>
    <row r="120" spans="1:15" ht="12.75">
      <c r="A120" s="137"/>
      <c r="B120" s="138"/>
      <c r="C120" s="137"/>
      <c r="D120" s="137"/>
      <c r="E120" s="137"/>
      <c r="F120" s="137"/>
      <c r="G120" s="137"/>
      <c r="H120" s="137"/>
      <c r="I120" s="137"/>
      <c r="J120" s="137"/>
      <c r="K120" s="137"/>
      <c r="L120" s="139"/>
      <c r="M120" s="139"/>
      <c r="N120" s="139"/>
      <c r="O120" s="139"/>
    </row>
    <row r="121" spans="1:15" ht="12.75">
      <c r="A121" s="137"/>
      <c r="B121" s="138"/>
      <c r="C121" s="137"/>
      <c r="D121" s="137"/>
      <c r="E121" s="137"/>
      <c r="F121" s="137"/>
      <c r="G121" s="137"/>
      <c r="H121" s="137"/>
      <c r="I121" s="137"/>
      <c r="J121" s="137"/>
      <c r="K121" s="137"/>
      <c r="L121" s="139"/>
      <c r="M121" s="139"/>
      <c r="N121" s="139"/>
      <c r="O121" s="139"/>
    </row>
    <row r="122" spans="1:15" ht="12.75">
      <c r="A122" s="137"/>
      <c r="B122" s="138"/>
      <c r="C122" s="137"/>
      <c r="D122" s="137"/>
      <c r="E122" s="137"/>
      <c r="F122" s="137"/>
      <c r="G122" s="137"/>
      <c r="H122" s="137"/>
      <c r="I122" s="137"/>
      <c r="J122" s="137"/>
      <c r="K122" s="137"/>
      <c r="L122" s="139"/>
      <c r="M122" s="139"/>
      <c r="N122" s="139"/>
      <c r="O122" s="139"/>
    </row>
    <row r="123" spans="2:15" ht="16.5" customHeight="1">
      <c r="B123" s="140"/>
      <c r="G123" s="76"/>
      <c r="H123" s="76"/>
      <c r="I123" s="76"/>
      <c r="J123" s="76"/>
      <c r="K123" s="76"/>
      <c r="L123" s="76"/>
      <c r="M123" s="76"/>
      <c r="N123" s="76"/>
      <c r="O123" s="76"/>
    </row>
  </sheetData>
  <sheetProtection/>
  <mergeCells count="41">
    <mergeCell ref="A90:J90"/>
    <mergeCell ref="A91:J91"/>
    <mergeCell ref="E10:J10"/>
    <mergeCell ref="K10:O10"/>
    <mergeCell ref="E11:E13"/>
    <mergeCell ref="F11:F13"/>
    <mergeCell ref="K11:K13"/>
    <mergeCell ref="B15:C15"/>
    <mergeCell ref="M11:M13"/>
    <mergeCell ref="N11:N13"/>
    <mergeCell ref="B93:C93"/>
    <mergeCell ref="A110:B110"/>
    <mergeCell ref="G110:I110"/>
    <mergeCell ref="A114:B114"/>
    <mergeCell ref="W10:W13"/>
    <mergeCell ref="G11:G13"/>
    <mergeCell ref="H11:H13"/>
    <mergeCell ref="I11:I13"/>
    <mergeCell ref="J11:J13"/>
    <mergeCell ref="L11:L13"/>
    <mergeCell ref="O11:O13"/>
    <mergeCell ref="P11:P13"/>
    <mergeCell ref="P10:T10"/>
    <mergeCell ref="U10:U13"/>
    <mergeCell ref="V10:V13"/>
    <mergeCell ref="Q11:Q13"/>
    <mergeCell ref="R11:R13"/>
    <mergeCell ref="S11:S13"/>
    <mergeCell ref="T11:T13"/>
    <mergeCell ref="A7:H7"/>
    <mergeCell ref="A8:H8"/>
    <mergeCell ref="A10:A13"/>
    <mergeCell ref="B10:B13"/>
    <mergeCell ref="C10:C13"/>
    <mergeCell ref="D10:D13"/>
    <mergeCell ref="A1:O1"/>
    <mergeCell ref="A2:O2"/>
    <mergeCell ref="A3:O3"/>
    <mergeCell ref="A4:D4"/>
    <mergeCell ref="A5:I5"/>
    <mergeCell ref="A6:L6"/>
  </mergeCells>
  <printOptions/>
  <pageMargins left="0.75" right="0.75" top="1" bottom="1" header="0" footer="0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Useris</dc:creator>
  <cp:keywords/>
  <dc:description/>
  <cp:lastModifiedBy>VL</cp:lastModifiedBy>
  <cp:lastPrinted>2017-04-28T17:34:29Z</cp:lastPrinted>
  <dcterms:created xsi:type="dcterms:W3CDTF">2016-12-06T12:46:11Z</dcterms:created>
  <dcterms:modified xsi:type="dcterms:W3CDTF">2019-07-15T18:29:38Z</dcterms:modified>
  <cp:category/>
  <cp:version/>
  <cp:contentType/>
  <cp:contentStatus/>
</cp:coreProperties>
</file>