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mc:AlternateContent xmlns:mc="http://schemas.openxmlformats.org/markup-compatibility/2006">
    <mc:Choice Requires="x15">
      <x15ac:absPath xmlns:x15ac="http://schemas.microsoft.com/office/spreadsheetml/2010/11/ac" url="C:\Users\User\Desktop\Skolas iela 1\"/>
    </mc:Choice>
  </mc:AlternateContent>
  <xr:revisionPtr revIDLastSave="0" documentId="10_ncr:8100000_{69851C70-EAD0-4EC4-98CC-C6EA0F2E9F1A}" xr6:coauthVersionLast="33" xr6:coauthVersionMax="33" xr10:uidLastSave="{00000000-0000-0000-0000-000000000000}"/>
  <bookViews>
    <workbookView xWindow="0" yWindow="0" windowWidth="19140" windowHeight="12405" tabRatio="914" xr2:uid="{00000000-000D-0000-FFFF-FFFF00000000}"/>
  </bookViews>
  <sheets>
    <sheet name="1" sheetId="168" r:id="rId1"/>
    <sheet name="2" sheetId="182" r:id="rId2"/>
    <sheet name="3" sheetId="191" r:id="rId3"/>
    <sheet name="4" sheetId="183" r:id="rId4"/>
    <sheet name="5" sheetId="184" r:id="rId5"/>
    <sheet name="6" sheetId="190" r:id="rId6"/>
    <sheet name="7" sheetId="186" r:id="rId7"/>
    <sheet name="8" sheetId="188" r:id="rId8"/>
    <sheet name="neprintēt" sheetId="174" state="hidden" r:id="rId9"/>
    <sheet name="kopsavilkums 1. kārtai" sheetId="136" r:id="rId10"/>
    <sheet name="Koptāme" sheetId="189" r:id="rId11"/>
  </sheets>
  <externalReferences>
    <externalReference r:id="rId12"/>
  </externalReferences>
  <definedNames>
    <definedName name="A">'[1]2'!$A$1</definedName>
    <definedName name="_xlnm.Print_Area" localSheetId="0">'1'!$A$1:$O$103</definedName>
    <definedName name="_xlnm.Print_Area" localSheetId="1">'2'!$A$1:$O$158</definedName>
    <definedName name="_xlnm.Print_Area" localSheetId="2">'3'!$A$1:$O$51</definedName>
    <definedName name="_xlnm.Print_Area" localSheetId="3">'4'!$A$1:$O$65</definedName>
    <definedName name="_xlnm.Print_Area" localSheetId="4">'5'!$A$1:$O$30</definedName>
    <definedName name="_xlnm.Print_Area" localSheetId="5">'6'!$A$1:$O$60</definedName>
    <definedName name="_xlnm.Print_Area" localSheetId="6">'7'!$A$1:$O$34</definedName>
    <definedName name="_xlnm.Print_Area" localSheetId="7">'8'!$A$1:$O$33</definedName>
    <definedName name="_xlnm.Print_Area" localSheetId="9">'kopsavilkums 1. kārtai'!$A$1:$K$37</definedName>
    <definedName name="_xlnm.Print_Area" localSheetId="10">Koptāme!$A$1:$G$32</definedName>
    <definedName name="P">#REF!</definedName>
  </definedNames>
  <calcPr calcId="162913"/>
</workbook>
</file>

<file path=xl/calcChain.xml><?xml version="1.0" encoding="utf-8"?>
<calcChain xmlns="http://schemas.openxmlformats.org/spreadsheetml/2006/main">
  <c r="E24" i="136" l="1"/>
  <c r="K12" i="188"/>
  <c r="K13" i="188"/>
  <c r="K16" i="188"/>
  <c r="K21" i="188"/>
  <c r="K11" i="188"/>
  <c r="L11" i="188"/>
  <c r="O11" i="188" s="1"/>
  <c r="M11" i="188"/>
  <c r="L12" i="188"/>
  <c r="O12" i="188" s="1"/>
  <c r="M12" i="188"/>
  <c r="L13" i="188"/>
  <c r="M13" i="188"/>
  <c r="K14" i="188"/>
  <c r="L14" i="188"/>
  <c r="M14" i="188"/>
  <c r="O14" i="188" s="1"/>
  <c r="K15" i="188"/>
  <c r="L15" i="188"/>
  <c r="M15" i="188"/>
  <c r="N15" i="188"/>
  <c r="O15" i="188" s="1"/>
  <c r="L16" i="188"/>
  <c r="M16" i="188"/>
  <c r="N16" i="188"/>
  <c r="K17" i="188"/>
  <c r="L17" i="188"/>
  <c r="M17" i="188"/>
  <c r="N17" i="188"/>
  <c r="K18" i="188"/>
  <c r="L18" i="188"/>
  <c r="M18" i="188"/>
  <c r="N18" i="188"/>
  <c r="O18" i="188" s="1"/>
  <c r="K19" i="188"/>
  <c r="L19" i="188"/>
  <c r="M19" i="188"/>
  <c r="N19" i="188"/>
  <c r="K20" i="188"/>
  <c r="L20" i="188"/>
  <c r="M20" i="188"/>
  <c r="O20" i="188"/>
  <c r="N20" i="188"/>
  <c r="L21" i="188"/>
  <c r="M21" i="188"/>
  <c r="N21" i="188"/>
  <c r="K22" i="188"/>
  <c r="L22" i="188"/>
  <c r="M22" i="188"/>
  <c r="N22" i="188"/>
  <c r="K13" i="186"/>
  <c r="M13" i="186"/>
  <c r="K14" i="186"/>
  <c r="M14" i="186"/>
  <c r="K15" i="186"/>
  <c r="M15" i="186"/>
  <c r="K16" i="186"/>
  <c r="M16" i="186"/>
  <c r="K17" i="186"/>
  <c r="M17" i="186"/>
  <c r="K18" i="186"/>
  <c r="M18" i="186"/>
  <c r="J19" i="186"/>
  <c r="K19" i="186"/>
  <c r="L19" i="186"/>
  <c r="M19" i="186"/>
  <c r="N19" i="186"/>
  <c r="K20" i="186"/>
  <c r="M20" i="186"/>
  <c r="K21" i="186"/>
  <c r="M21" i="186"/>
  <c r="K22" i="186"/>
  <c r="M22" i="186"/>
  <c r="K23" i="186"/>
  <c r="M23" i="186"/>
  <c r="G13" i="186"/>
  <c r="G14" i="186"/>
  <c r="I14" i="186" s="1"/>
  <c r="N14" i="186" s="1"/>
  <c r="G15" i="186"/>
  <c r="G16" i="186"/>
  <c r="L16" i="186" s="1"/>
  <c r="G17" i="186"/>
  <c r="G18" i="186"/>
  <c r="I18" i="186" s="1"/>
  <c r="G20" i="186"/>
  <c r="G21" i="186"/>
  <c r="I21" i="186" s="1"/>
  <c r="G22" i="186"/>
  <c r="G23" i="186"/>
  <c r="L23" i="186" s="1"/>
  <c r="G12" i="186"/>
  <c r="K14" i="190"/>
  <c r="M14" i="190"/>
  <c r="J15" i="190"/>
  <c r="K15" i="190"/>
  <c r="L15" i="190"/>
  <c r="M15" i="190"/>
  <c r="N15" i="190"/>
  <c r="J16" i="190"/>
  <c r="K16" i="190"/>
  <c r="L16" i="190"/>
  <c r="M16" i="190"/>
  <c r="N16" i="190"/>
  <c r="K17" i="190"/>
  <c r="M17" i="190"/>
  <c r="K18" i="190"/>
  <c r="M18" i="190"/>
  <c r="K19" i="190"/>
  <c r="M19" i="190"/>
  <c r="N19" i="190"/>
  <c r="J20" i="190"/>
  <c r="K20" i="190"/>
  <c r="L20" i="190"/>
  <c r="M20" i="190"/>
  <c r="N20" i="190"/>
  <c r="J21" i="190"/>
  <c r="K21" i="190"/>
  <c r="L21" i="190"/>
  <c r="M21" i="190"/>
  <c r="N21" i="190"/>
  <c r="K22" i="190"/>
  <c r="M22" i="190"/>
  <c r="J23" i="190"/>
  <c r="K23" i="190"/>
  <c r="L23" i="190"/>
  <c r="M23" i="190"/>
  <c r="N23" i="190"/>
  <c r="K24" i="190"/>
  <c r="M24" i="190"/>
  <c r="J25" i="190"/>
  <c r="K25" i="190"/>
  <c r="L25" i="190"/>
  <c r="M25" i="190"/>
  <c r="N25" i="190"/>
  <c r="K26" i="190"/>
  <c r="L26" i="190"/>
  <c r="M26" i="190"/>
  <c r="K27" i="190"/>
  <c r="M27" i="190"/>
  <c r="J28" i="190"/>
  <c r="K28" i="190"/>
  <c r="L28" i="190"/>
  <c r="M28" i="190"/>
  <c r="N28" i="190"/>
  <c r="K29" i="190"/>
  <c r="L29" i="190"/>
  <c r="M29" i="190"/>
  <c r="J30" i="190"/>
  <c r="K30" i="190"/>
  <c r="L30" i="190"/>
  <c r="M30" i="190"/>
  <c r="N30" i="190"/>
  <c r="K31" i="190"/>
  <c r="M31" i="190"/>
  <c r="K32" i="190"/>
  <c r="L32" i="190"/>
  <c r="M32" i="190"/>
  <c r="J33" i="190"/>
  <c r="K33" i="190"/>
  <c r="L33" i="190"/>
  <c r="M33" i="190"/>
  <c r="N33" i="190"/>
  <c r="K34" i="190"/>
  <c r="M34" i="190"/>
  <c r="K35" i="190"/>
  <c r="L35" i="190"/>
  <c r="M35" i="190"/>
  <c r="K36" i="190"/>
  <c r="M36" i="190"/>
  <c r="K37" i="190"/>
  <c r="M37" i="190"/>
  <c r="K38" i="190"/>
  <c r="M38" i="190"/>
  <c r="K39" i="190"/>
  <c r="L39" i="190"/>
  <c r="M39" i="190"/>
  <c r="K40" i="190"/>
  <c r="M40" i="190"/>
  <c r="K41" i="190"/>
  <c r="M41" i="190"/>
  <c r="K42" i="190"/>
  <c r="M42" i="190"/>
  <c r="K43" i="190"/>
  <c r="L43" i="190"/>
  <c r="M43" i="190"/>
  <c r="K44" i="190"/>
  <c r="M44" i="190"/>
  <c r="K45" i="190"/>
  <c r="M45" i="190"/>
  <c r="J46" i="190"/>
  <c r="K46" i="190"/>
  <c r="L46" i="190"/>
  <c r="M46" i="190"/>
  <c r="N46" i="190"/>
  <c r="K47" i="190"/>
  <c r="M47" i="190"/>
  <c r="J48" i="190"/>
  <c r="K48" i="190"/>
  <c r="L48" i="190"/>
  <c r="M48" i="190"/>
  <c r="N48" i="190"/>
  <c r="K49" i="190"/>
  <c r="M49" i="190"/>
  <c r="G14" i="190"/>
  <c r="G15" i="190"/>
  <c r="G17" i="190"/>
  <c r="N17" i="190" s="1"/>
  <c r="G18" i="190"/>
  <c r="L18" i="190" s="1"/>
  <c r="G19" i="190"/>
  <c r="J19" i="190" s="1"/>
  <c r="G22" i="190"/>
  <c r="L22" i="190" s="1"/>
  <c r="G24" i="190"/>
  <c r="N24" i="190" s="1"/>
  <c r="G26" i="190"/>
  <c r="G27" i="190"/>
  <c r="N27" i="190" s="1"/>
  <c r="G29" i="190"/>
  <c r="G31" i="190"/>
  <c r="N31" i="190" s="1"/>
  <c r="G32" i="190"/>
  <c r="G34" i="190"/>
  <c r="N34" i="190" s="1"/>
  <c r="G35" i="190"/>
  <c r="G36" i="190"/>
  <c r="N36" i="190" s="1"/>
  <c r="G37" i="190"/>
  <c r="L37" i="190" s="1"/>
  <c r="G38" i="190"/>
  <c r="N38" i="190" s="1"/>
  <c r="G39" i="190"/>
  <c r="G40" i="190"/>
  <c r="N40" i="190" s="1"/>
  <c r="G41" i="190"/>
  <c r="L41" i="190" s="1"/>
  <c r="G42" i="190"/>
  <c r="G43" i="190"/>
  <c r="G44" i="190"/>
  <c r="G45" i="190"/>
  <c r="L45" i="190" s="1"/>
  <c r="G47" i="190"/>
  <c r="N47" i="190" s="1"/>
  <c r="G49" i="190"/>
  <c r="L49" i="190" s="1"/>
  <c r="G13" i="190"/>
  <c r="J13" i="190" s="1"/>
  <c r="K12" i="184"/>
  <c r="M12" i="184"/>
  <c r="N12" i="184"/>
  <c r="K13" i="184"/>
  <c r="M13" i="184"/>
  <c r="N13" i="184"/>
  <c r="K14" i="184"/>
  <c r="M14" i="184"/>
  <c r="N14" i="184"/>
  <c r="K15" i="184"/>
  <c r="M15" i="184"/>
  <c r="N15" i="184"/>
  <c r="K16" i="184"/>
  <c r="M16" i="184"/>
  <c r="N16" i="184"/>
  <c r="K17" i="184"/>
  <c r="M17" i="184"/>
  <c r="N17" i="184"/>
  <c r="O17" i="184" s="1"/>
  <c r="K18" i="184"/>
  <c r="M18" i="184"/>
  <c r="N18" i="184"/>
  <c r="K19" i="184"/>
  <c r="M19" i="184"/>
  <c r="N19" i="184"/>
  <c r="G12" i="184"/>
  <c r="L12" i="184" s="1"/>
  <c r="G13" i="184"/>
  <c r="L13" i="184" s="1"/>
  <c r="O13" i="184" s="1"/>
  <c r="G14" i="184"/>
  <c r="G15" i="184"/>
  <c r="G16" i="184"/>
  <c r="G17" i="184"/>
  <c r="L17" i="184" s="1"/>
  <c r="G18" i="184"/>
  <c r="L18" i="184" s="1"/>
  <c r="O18" i="184" s="1"/>
  <c r="G19" i="184"/>
  <c r="G11" i="184"/>
  <c r="K13" i="183"/>
  <c r="M13" i="183"/>
  <c r="N13" i="183"/>
  <c r="K14" i="183"/>
  <c r="M14" i="183"/>
  <c r="N14" i="183"/>
  <c r="K15" i="183"/>
  <c r="M15" i="183"/>
  <c r="N15" i="183"/>
  <c r="K16" i="183"/>
  <c r="M16" i="183"/>
  <c r="N16" i="183"/>
  <c r="K17" i="183"/>
  <c r="M17" i="183"/>
  <c r="N17" i="183"/>
  <c r="K18" i="183"/>
  <c r="M18" i="183"/>
  <c r="N18" i="183"/>
  <c r="K19" i="183"/>
  <c r="M19" i="183"/>
  <c r="N19" i="183"/>
  <c r="K20" i="183"/>
  <c r="M20" i="183"/>
  <c r="N20" i="183"/>
  <c r="K21" i="183"/>
  <c r="M21" i="183"/>
  <c r="N21" i="183"/>
  <c r="K22" i="183"/>
  <c r="M22" i="183"/>
  <c r="N22" i="183"/>
  <c r="K23" i="183"/>
  <c r="M23" i="183"/>
  <c r="N23" i="183"/>
  <c r="J24" i="183"/>
  <c r="K24" i="183"/>
  <c r="L24" i="183"/>
  <c r="M24" i="183"/>
  <c r="N24" i="183"/>
  <c r="O24" i="183" s="1"/>
  <c r="K25" i="183"/>
  <c r="M25" i="183"/>
  <c r="N25" i="183"/>
  <c r="K26" i="183"/>
  <c r="M26" i="183"/>
  <c r="N26" i="183"/>
  <c r="K27" i="183"/>
  <c r="M27" i="183"/>
  <c r="N27" i="183"/>
  <c r="K28" i="183"/>
  <c r="M28" i="183"/>
  <c r="N28" i="183"/>
  <c r="K29" i="183"/>
  <c r="M29" i="183"/>
  <c r="N29" i="183"/>
  <c r="K30" i="183"/>
  <c r="M30" i="183"/>
  <c r="N30" i="183"/>
  <c r="K31" i="183"/>
  <c r="M31" i="183"/>
  <c r="N31" i="183"/>
  <c r="K32" i="183"/>
  <c r="M32" i="183"/>
  <c r="N32" i="183"/>
  <c r="K33" i="183"/>
  <c r="M33" i="183"/>
  <c r="N33" i="183"/>
  <c r="K34" i="183"/>
  <c r="M34" i="183"/>
  <c r="N34" i="183"/>
  <c r="K35" i="183"/>
  <c r="M35" i="183"/>
  <c r="N35" i="183"/>
  <c r="K36" i="183"/>
  <c r="M36" i="183"/>
  <c r="N36" i="183"/>
  <c r="J37" i="183"/>
  <c r="K37" i="183"/>
  <c r="L37" i="183"/>
  <c r="M37" i="183"/>
  <c r="N37" i="183"/>
  <c r="O37" i="183" s="1"/>
  <c r="K38" i="183"/>
  <c r="M38" i="183"/>
  <c r="N38" i="183"/>
  <c r="K39" i="183"/>
  <c r="M39" i="183"/>
  <c r="N39" i="183"/>
  <c r="K40" i="183"/>
  <c r="M40" i="183"/>
  <c r="N40" i="183"/>
  <c r="K41" i="183"/>
  <c r="M41" i="183"/>
  <c r="N41" i="183"/>
  <c r="K42" i="183"/>
  <c r="M42" i="183"/>
  <c r="N42" i="183"/>
  <c r="K43" i="183"/>
  <c r="M43" i="183"/>
  <c r="N43" i="183"/>
  <c r="K44" i="183"/>
  <c r="M44" i="183"/>
  <c r="N44" i="183"/>
  <c r="K45" i="183"/>
  <c r="M45" i="183"/>
  <c r="N45" i="183"/>
  <c r="K46" i="183"/>
  <c r="M46" i="183"/>
  <c r="N46" i="183"/>
  <c r="K47" i="183"/>
  <c r="M47" i="183"/>
  <c r="N47" i="183"/>
  <c r="K48" i="183"/>
  <c r="M48" i="183"/>
  <c r="N48" i="183"/>
  <c r="K49" i="183"/>
  <c r="M49" i="183"/>
  <c r="N49" i="183"/>
  <c r="J50" i="183"/>
  <c r="K50" i="183"/>
  <c r="L50" i="183"/>
  <c r="M50" i="183"/>
  <c r="N50" i="183"/>
  <c r="K51" i="183"/>
  <c r="M51" i="183"/>
  <c r="N51" i="183"/>
  <c r="J52" i="183"/>
  <c r="K52" i="183"/>
  <c r="L52" i="183"/>
  <c r="M52" i="183"/>
  <c r="N52" i="183"/>
  <c r="O52" i="183"/>
  <c r="K53" i="183"/>
  <c r="M53" i="183"/>
  <c r="N53" i="183"/>
  <c r="K54" i="183"/>
  <c r="M54" i="183"/>
  <c r="N54" i="183"/>
  <c r="G13" i="183"/>
  <c r="G14" i="183"/>
  <c r="G15" i="183"/>
  <c r="G16" i="183"/>
  <c r="G17" i="183"/>
  <c r="G18" i="183"/>
  <c r="G19" i="183"/>
  <c r="G20" i="183"/>
  <c r="G21" i="183"/>
  <c r="G22" i="183"/>
  <c r="G23" i="183"/>
  <c r="G25" i="183"/>
  <c r="G26" i="183"/>
  <c r="G27" i="183"/>
  <c r="G28" i="183"/>
  <c r="G29" i="183"/>
  <c r="G30" i="183"/>
  <c r="G31" i="183"/>
  <c r="G32" i="183"/>
  <c r="G33" i="183"/>
  <c r="G34" i="183"/>
  <c r="J34" i="183" s="1"/>
  <c r="G35" i="183"/>
  <c r="J35" i="183" s="1"/>
  <c r="G36" i="183"/>
  <c r="J36" i="183" s="1"/>
  <c r="G38" i="183"/>
  <c r="J38" i="183" s="1"/>
  <c r="G39" i="183"/>
  <c r="J39" i="183" s="1"/>
  <c r="G40" i="183"/>
  <c r="J40" i="183" s="1"/>
  <c r="G41" i="183"/>
  <c r="J41" i="183" s="1"/>
  <c r="G42" i="183"/>
  <c r="J42" i="183" s="1"/>
  <c r="G43" i="183"/>
  <c r="J43" i="183" s="1"/>
  <c r="G44" i="183"/>
  <c r="J44" i="183" s="1"/>
  <c r="G45" i="183"/>
  <c r="J45" i="183" s="1"/>
  <c r="G46" i="183"/>
  <c r="J46" i="183" s="1"/>
  <c r="G47" i="183"/>
  <c r="J47" i="183" s="1"/>
  <c r="G48" i="183"/>
  <c r="J48" i="183" s="1"/>
  <c r="G49" i="183"/>
  <c r="J49" i="183" s="1"/>
  <c r="G51" i="183"/>
  <c r="J51" i="183" s="1"/>
  <c r="G53" i="183"/>
  <c r="J53" i="183" s="1"/>
  <c r="G54" i="183"/>
  <c r="J54" i="183" s="1"/>
  <c r="G12" i="183"/>
  <c r="K13" i="191"/>
  <c r="M13" i="191"/>
  <c r="K14" i="191"/>
  <c r="M14" i="191"/>
  <c r="K15" i="191"/>
  <c r="M15" i="191"/>
  <c r="K16" i="191"/>
  <c r="M16" i="191"/>
  <c r="K17" i="191"/>
  <c r="M17" i="191"/>
  <c r="K18" i="191"/>
  <c r="M18" i="191"/>
  <c r="K19" i="191"/>
  <c r="M19" i="191"/>
  <c r="K20" i="191"/>
  <c r="M20" i="191"/>
  <c r="K21" i="191"/>
  <c r="M21" i="191"/>
  <c r="K22" i="191"/>
  <c r="M22" i="191"/>
  <c r="K23" i="191"/>
  <c r="M23" i="191"/>
  <c r="K24" i="191"/>
  <c r="L24" i="191"/>
  <c r="M24" i="191"/>
  <c r="K25" i="191"/>
  <c r="M25" i="191"/>
  <c r="K26" i="191"/>
  <c r="M26" i="191"/>
  <c r="K27" i="191"/>
  <c r="M27" i="191"/>
  <c r="K28" i="191"/>
  <c r="M28" i="191"/>
  <c r="K29" i="191"/>
  <c r="M29" i="191"/>
  <c r="K30" i="191"/>
  <c r="M30" i="191"/>
  <c r="K31" i="191"/>
  <c r="M31" i="191"/>
  <c r="K32" i="191"/>
  <c r="M32" i="191"/>
  <c r="K33" i="191"/>
  <c r="M33" i="191"/>
  <c r="K34" i="191"/>
  <c r="M34" i="191"/>
  <c r="K35" i="191"/>
  <c r="M35" i="191"/>
  <c r="K36" i="191"/>
  <c r="M36" i="191"/>
  <c r="K37" i="191"/>
  <c r="M37" i="191"/>
  <c r="K38" i="191"/>
  <c r="M38" i="191"/>
  <c r="K39" i="191"/>
  <c r="M39" i="191"/>
  <c r="K40" i="191"/>
  <c r="M40" i="191"/>
  <c r="G13" i="191"/>
  <c r="G14" i="191"/>
  <c r="I14" i="191" s="1"/>
  <c r="N14" i="191" s="1"/>
  <c r="G15" i="191"/>
  <c r="G16" i="191"/>
  <c r="I16" i="191" s="1"/>
  <c r="N16" i="191" s="1"/>
  <c r="G17" i="191"/>
  <c r="G18" i="191"/>
  <c r="I18" i="191" s="1"/>
  <c r="N18" i="191" s="1"/>
  <c r="G19" i="191"/>
  <c r="G20" i="191"/>
  <c r="I20" i="191" s="1"/>
  <c r="N20" i="191" s="1"/>
  <c r="G21" i="191"/>
  <c r="G22" i="191"/>
  <c r="I22" i="191" s="1"/>
  <c r="N22" i="191" s="1"/>
  <c r="G23" i="191"/>
  <c r="G25" i="191"/>
  <c r="G26" i="191"/>
  <c r="G27" i="191"/>
  <c r="G28" i="191"/>
  <c r="G29" i="191"/>
  <c r="G30" i="191"/>
  <c r="G31" i="191"/>
  <c r="G32" i="191"/>
  <c r="G33" i="191"/>
  <c r="G34" i="191"/>
  <c r="G35" i="191"/>
  <c r="G36" i="191"/>
  <c r="G37" i="191"/>
  <c r="G38" i="191"/>
  <c r="G39" i="191"/>
  <c r="G40" i="191"/>
  <c r="G12" i="191"/>
  <c r="L12" i="191" s="1"/>
  <c r="K14" i="182"/>
  <c r="M14" i="182"/>
  <c r="N14" i="182"/>
  <c r="J15" i="182"/>
  <c r="K15" i="182"/>
  <c r="L15" i="182"/>
  <c r="M15" i="182"/>
  <c r="N15" i="182"/>
  <c r="K16" i="182"/>
  <c r="M16" i="182"/>
  <c r="K17" i="182"/>
  <c r="M17" i="182"/>
  <c r="K18" i="182"/>
  <c r="M18" i="182"/>
  <c r="N18" i="182"/>
  <c r="K19" i="182"/>
  <c r="M19" i="182"/>
  <c r="N19" i="182"/>
  <c r="J20" i="182"/>
  <c r="K20" i="182"/>
  <c r="L20" i="182"/>
  <c r="M20" i="182"/>
  <c r="N20" i="182"/>
  <c r="K21" i="182"/>
  <c r="M21" i="182"/>
  <c r="K22" i="182"/>
  <c r="M22" i="182"/>
  <c r="K23" i="182"/>
  <c r="M23" i="182"/>
  <c r="K24" i="182"/>
  <c r="M24" i="182"/>
  <c r="J25" i="182"/>
  <c r="K25" i="182"/>
  <c r="L25" i="182"/>
  <c r="M25" i="182"/>
  <c r="N25" i="182"/>
  <c r="O25" i="182" s="1"/>
  <c r="K26" i="182"/>
  <c r="M26" i="182"/>
  <c r="K27" i="182"/>
  <c r="M27" i="182"/>
  <c r="K28" i="182"/>
  <c r="M28" i="182"/>
  <c r="K29" i="182"/>
  <c r="M29" i="182"/>
  <c r="J30" i="182"/>
  <c r="K30" i="182"/>
  <c r="L30" i="182"/>
  <c r="M30" i="182"/>
  <c r="N30" i="182"/>
  <c r="O30" i="182" s="1"/>
  <c r="K31" i="182"/>
  <c r="M31" i="182"/>
  <c r="N31" i="182"/>
  <c r="K32" i="182"/>
  <c r="M32" i="182"/>
  <c r="N32" i="182"/>
  <c r="J33" i="182"/>
  <c r="K33" i="182"/>
  <c r="L33" i="182"/>
  <c r="M33" i="182"/>
  <c r="N33" i="182"/>
  <c r="O33" i="182"/>
  <c r="J34" i="182"/>
  <c r="K34" i="182"/>
  <c r="L34" i="182"/>
  <c r="M34" i="182"/>
  <c r="N34" i="182"/>
  <c r="K35" i="182"/>
  <c r="M35" i="182"/>
  <c r="K36" i="182"/>
  <c r="M36" i="182"/>
  <c r="K37" i="182"/>
  <c r="M37" i="182"/>
  <c r="K38" i="182"/>
  <c r="M38" i="182"/>
  <c r="J39" i="182"/>
  <c r="K39" i="182"/>
  <c r="L39" i="182"/>
  <c r="M39" i="182"/>
  <c r="N39" i="182"/>
  <c r="O39" i="182" s="1"/>
  <c r="K40" i="182"/>
  <c r="M40" i="182"/>
  <c r="K41" i="182"/>
  <c r="M41" i="182"/>
  <c r="K42" i="182"/>
  <c r="M42" i="182"/>
  <c r="K43" i="182"/>
  <c r="M43" i="182"/>
  <c r="K44" i="182"/>
  <c r="M44" i="182"/>
  <c r="K45" i="182"/>
  <c r="M45" i="182"/>
  <c r="K46" i="182"/>
  <c r="M46" i="182"/>
  <c r="K47" i="182"/>
  <c r="M47" i="182"/>
  <c r="K48" i="182"/>
  <c r="M48" i="182"/>
  <c r="K49" i="182"/>
  <c r="M49" i="182"/>
  <c r="K50" i="182"/>
  <c r="M50" i="182"/>
  <c r="K51" i="182"/>
  <c r="M51" i="182"/>
  <c r="K52" i="182"/>
  <c r="M52" i="182"/>
  <c r="K53" i="182"/>
  <c r="M53" i="182"/>
  <c r="K54" i="182"/>
  <c r="M54" i="182"/>
  <c r="K55" i="182"/>
  <c r="M55" i="182"/>
  <c r="K56" i="182"/>
  <c r="M56" i="182"/>
  <c r="J57" i="182"/>
  <c r="K57" i="182"/>
  <c r="L57" i="182"/>
  <c r="M57" i="182"/>
  <c r="N57" i="182"/>
  <c r="K58" i="182"/>
  <c r="M58" i="182"/>
  <c r="K59" i="182"/>
  <c r="M59" i="182"/>
  <c r="K60" i="182"/>
  <c r="M60" i="182"/>
  <c r="K61" i="182"/>
  <c r="M61" i="182"/>
  <c r="K62" i="182"/>
  <c r="M62" i="182"/>
  <c r="K63" i="182"/>
  <c r="M63" i="182"/>
  <c r="K64" i="182"/>
  <c r="M64" i="182"/>
  <c r="K65" i="182"/>
  <c r="M65" i="182"/>
  <c r="K66" i="182"/>
  <c r="M66" i="182"/>
  <c r="K67" i="182"/>
  <c r="M67" i="182"/>
  <c r="K68" i="182"/>
  <c r="M68" i="182"/>
  <c r="K69" i="182"/>
  <c r="M69" i="182"/>
  <c r="K70" i="182"/>
  <c r="M70" i="182"/>
  <c r="K71" i="182"/>
  <c r="M71" i="182"/>
  <c r="K72" i="182"/>
  <c r="M72" i="182"/>
  <c r="K73" i="182"/>
  <c r="M73" i="182"/>
  <c r="K74" i="182"/>
  <c r="M74" i="182"/>
  <c r="J75" i="182"/>
  <c r="K75" i="182"/>
  <c r="L75" i="182"/>
  <c r="M75" i="182"/>
  <c r="N75" i="182"/>
  <c r="O75" i="182" s="1"/>
  <c r="K76" i="182"/>
  <c r="M76" i="182"/>
  <c r="K77" i="182"/>
  <c r="M77" i="182"/>
  <c r="K78" i="182"/>
  <c r="M78" i="182"/>
  <c r="K79" i="182"/>
  <c r="M79" i="182"/>
  <c r="K80" i="182"/>
  <c r="M80" i="182"/>
  <c r="K81" i="182"/>
  <c r="M81" i="182"/>
  <c r="K82" i="182"/>
  <c r="M82" i="182"/>
  <c r="K83" i="182"/>
  <c r="M83" i="182"/>
  <c r="K84" i="182"/>
  <c r="M84" i="182"/>
  <c r="J85" i="182"/>
  <c r="K85" i="182"/>
  <c r="L85" i="182"/>
  <c r="M85" i="182"/>
  <c r="N85" i="182"/>
  <c r="K86" i="182"/>
  <c r="M86" i="182"/>
  <c r="K87" i="182"/>
  <c r="M87" i="182"/>
  <c r="K88" i="182"/>
  <c r="M88" i="182"/>
  <c r="K89" i="182"/>
  <c r="M89" i="182"/>
  <c r="K90" i="182"/>
  <c r="M90" i="182"/>
  <c r="K91" i="182"/>
  <c r="M91" i="182"/>
  <c r="K92" i="182"/>
  <c r="M92" i="182"/>
  <c r="K93" i="182"/>
  <c r="M93" i="182"/>
  <c r="K94" i="182"/>
  <c r="M94" i="182"/>
  <c r="K95" i="182"/>
  <c r="M95" i="182"/>
  <c r="J96" i="182"/>
  <c r="K96" i="182"/>
  <c r="L96" i="182"/>
  <c r="M96" i="182"/>
  <c r="N96" i="182"/>
  <c r="O96" i="182" s="1"/>
  <c r="K97" i="182"/>
  <c r="M97" i="182"/>
  <c r="K98" i="182"/>
  <c r="M98" i="182"/>
  <c r="K99" i="182"/>
  <c r="M99" i="182"/>
  <c r="K100" i="182"/>
  <c r="M100" i="182"/>
  <c r="K101" i="182"/>
  <c r="M101" i="182"/>
  <c r="K102" i="182"/>
  <c r="M102" i="182"/>
  <c r="K103" i="182"/>
  <c r="M103" i="182"/>
  <c r="K104" i="182"/>
  <c r="M104" i="182"/>
  <c r="K105" i="182"/>
  <c r="M105" i="182"/>
  <c r="K106" i="182"/>
  <c r="M106" i="182"/>
  <c r="K107" i="182"/>
  <c r="M107" i="182"/>
  <c r="K108" i="182"/>
  <c r="M108" i="182"/>
  <c r="J109" i="182"/>
  <c r="K109" i="182"/>
  <c r="L109" i="182"/>
  <c r="M109" i="182"/>
  <c r="N109" i="182"/>
  <c r="K110" i="182"/>
  <c r="M110" i="182"/>
  <c r="J111" i="182"/>
  <c r="K111" i="182"/>
  <c r="L111" i="182"/>
  <c r="M111" i="182"/>
  <c r="N111" i="182"/>
  <c r="O111" i="182" s="1"/>
  <c r="J112" i="182"/>
  <c r="K112" i="182"/>
  <c r="L112" i="182"/>
  <c r="M112" i="182"/>
  <c r="N112" i="182"/>
  <c r="K113" i="182"/>
  <c r="M113" i="182"/>
  <c r="K114" i="182"/>
  <c r="M114" i="182"/>
  <c r="K115" i="182"/>
  <c r="M115" i="182"/>
  <c r="K116" i="182"/>
  <c r="M116" i="182"/>
  <c r="J117" i="182"/>
  <c r="K117" i="182"/>
  <c r="L117" i="182"/>
  <c r="M117" i="182"/>
  <c r="N117" i="182"/>
  <c r="O117" i="182" s="1"/>
  <c r="K118" i="182"/>
  <c r="M118" i="182"/>
  <c r="K119" i="182"/>
  <c r="M119" i="182"/>
  <c r="K120" i="182"/>
  <c r="M120" i="182"/>
  <c r="K121" i="182"/>
  <c r="M121" i="182"/>
  <c r="J122" i="182"/>
  <c r="K122" i="182"/>
  <c r="L122" i="182"/>
  <c r="M122" i="182"/>
  <c r="N122" i="182"/>
  <c r="K123" i="182"/>
  <c r="M123" i="182"/>
  <c r="K124" i="182"/>
  <c r="M124" i="182"/>
  <c r="K125" i="182"/>
  <c r="M125" i="182"/>
  <c r="K126" i="182"/>
  <c r="M126" i="182"/>
  <c r="K127" i="182"/>
  <c r="M127" i="182"/>
  <c r="K128" i="182"/>
  <c r="M128" i="182"/>
  <c r="J129" i="182"/>
  <c r="K129" i="182"/>
  <c r="L129" i="182"/>
  <c r="M129" i="182"/>
  <c r="N129" i="182"/>
  <c r="O129" i="182" s="1"/>
  <c r="K130" i="182"/>
  <c r="M130" i="182"/>
  <c r="K131" i="182"/>
  <c r="M131" i="182"/>
  <c r="K132" i="182"/>
  <c r="M132" i="182"/>
  <c r="K133" i="182"/>
  <c r="M133" i="182"/>
  <c r="K134" i="182"/>
  <c r="M134" i="182"/>
  <c r="K135" i="182"/>
  <c r="M135" i="182"/>
  <c r="J136" i="182"/>
  <c r="K136" i="182"/>
  <c r="L136" i="182"/>
  <c r="M136" i="182"/>
  <c r="N136" i="182"/>
  <c r="K137" i="182"/>
  <c r="M137" i="182"/>
  <c r="K138" i="182"/>
  <c r="M138" i="182"/>
  <c r="K139" i="182"/>
  <c r="M139" i="182"/>
  <c r="K140" i="182"/>
  <c r="M140" i="182"/>
  <c r="K141" i="182"/>
  <c r="M141" i="182"/>
  <c r="K142" i="182"/>
  <c r="M142" i="182"/>
  <c r="J143" i="182"/>
  <c r="K143" i="182"/>
  <c r="L143" i="182"/>
  <c r="M143" i="182"/>
  <c r="N143" i="182"/>
  <c r="O143" i="182" s="1"/>
  <c r="K144" i="182"/>
  <c r="M144" i="182"/>
  <c r="K145" i="182"/>
  <c r="M145" i="182"/>
  <c r="K146" i="182"/>
  <c r="M146" i="182"/>
  <c r="K147" i="182"/>
  <c r="M147" i="182"/>
  <c r="G14" i="182"/>
  <c r="G16" i="182"/>
  <c r="G17" i="182"/>
  <c r="G18" i="182"/>
  <c r="G19" i="182"/>
  <c r="G21" i="182"/>
  <c r="G22" i="182"/>
  <c r="G23" i="182"/>
  <c r="G24" i="182"/>
  <c r="G26" i="182"/>
  <c r="G27" i="182"/>
  <c r="G28" i="182"/>
  <c r="N28" i="182" s="1"/>
  <c r="G29" i="182"/>
  <c r="G31" i="182"/>
  <c r="G32" i="182"/>
  <c r="G35" i="182"/>
  <c r="G36" i="182"/>
  <c r="G37" i="182"/>
  <c r="G38" i="182"/>
  <c r="G40" i="182"/>
  <c r="G41" i="182"/>
  <c r="G42" i="182"/>
  <c r="G43" i="182"/>
  <c r="G44" i="182"/>
  <c r="G45" i="182"/>
  <c r="G46" i="182"/>
  <c r="G47" i="182"/>
  <c r="G48" i="182"/>
  <c r="G49" i="182"/>
  <c r="G50" i="182"/>
  <c r="N50" i="182" s="1"/>
  <c r="G51" i="182"/>
  <c r="G52" i="182"/>
  <c r="G53" i="182"/>
  <c r="G54" i="182"/>
  <c r="G55" i="182"/>
  <c r="G56" i="182"/>
  <c r="G58" i="182"/>
  <c r="G59" i="182"/>
  <c r="G60" i="182"/>
  <c r="G61" i="182"/>
  <c r="G62" i="182"/>
  <c r="G63" i="182"/>
  <c r="G64" i="182"/>
  <c r="G65" i="182"/>
  <c r="G66" i="182"/>
  <c r="G67" i="182"/>
  <c r="G68" i="182"/>
  <c r="G69" i="182"/>
  <c r="G70" i="182"/>
  <c r="G71" i="182"/>
  <c r="G72" i="182"/>
  <c r="G73" i="182"/>
  <c r="G74" i="182"/>
  <c r="G76" i="182"/>
  <c r="G77" i="182"/>
  <c r="G78" i="182"/>
  <c r="N78" i="182" s="1"/>
  <c r="G79" i="182"/>
  <c r="G80" i="182"/>
  <c r="N80" i="182" s="1"/>
  <c r="G81" i="182"/>
  <c r="G82" i="182"/>
  <c r="N82" i="182" s="1"/>
  <c r="G83" i="182"/>
  <c r="G84" i="182"/>
  <c r="N84" i="182" s="1"/>
  <c r="G86" i="182"/>
  <c r="G87" i="182"/>
  <c r="N87" i="182" s="1"/>
  <c r="G88" i="182"/>
  <c r="G89" i="182"/>
  <c r="N89" i="182" s="1"/>
  <c r="G90" i="182"/>
  <c r="G91" i="182"/>
  <c r="N91" i="182" s="1"/>
  <c r="G92" i="182"/>
  <c r="G93" i="182"/>
  <c r="N93" i="182" s="1"/>
  <c r="G94" i="182"/>
  <c r="G95" i="182"/>
  <c r="N95" i="182" s="1"/>
  <c r="G97" i="182"/>
  <c r="G98" i="182"/>
  <c r="N98" i="182" s="1"/>
  <c r="G99" i="182"/>
  <c r="G100" i="182"/>
  <c r="N100" i="182" s="1"/>
  <c r="G101" i="182"/>
  <c r="G102" i="182"/>
  <c r="N102" i="182" s="1"/>
  <c r="G103" i="182"/>
  <c r="G104" i="182"/>
  <c r="G105" i="182"/>
  <c r="G106" i="182"/>
  <c r="G107" i="182"/>
  <c r="G108" i="182"/>
  <c r="G110" i="182"/>
  <c r="G113" i="182"/>
  <c r="G114" i="182"/>
  <c r="G115" i="182"/>
  <c r="G116" i="182"/>
  <c r="G118" i="182"/>
  <c r="G119" i="182"/>
  <c r="G120" i="182"/>
  <c r="G121" i="182"/>
  <c r="G123" i="182"/>
  <c r="N123" i="182" s="1"/>
  <c r="G124" i="182"/>
  <c r="G125" i="182"/>
  <c r="N125" i="182" s="1"/>
  <c r="G126" i="182"/>
  <c r="G127" i="182"/>
  <c r="N127" i="182" s="1"/>
  <c r="G128" i="182"/>
  <c r="G130" i="182"/>
  <c r="G131" i="182"/>
  <c r="G132" i="182"/>
  <c r="G133" i="182"/>
  <c r="G134" i="182"/>
  <c r="G135" i="182"/>
  <c r="G137" i="182"/>
  <c r="G138" i="182"/>
  <c r="G139" i="182"/>
  <c r="G140" i="182"/>
  <c r="G141" i="182"/>
  <c r="G142" i="182"/>
  <c r="G144" i="182"/>
  <c r="G145" i="182"/>
  <c r="G146" i="182"/>
  <c r="G147" i="182"/>
  <c r="G13" i="182"/>
  <c r="J13" i="182" s="1"/>
  <c r="G14" i="168"/>
  <c r="J14" i="168"/>
  <c r="G15" i="168"/>
  <c r="L15" i="168"/>
  <c r="G16" i="168"/>
  <c r="L16" i="168" s="1"/>
  <c r="G17" i="168"/>
  <c r="L17" i="168" s="1"/>
  <c r="G18" i="168"/>
  <c r="G19" i="168"/>
  <c r="L19" i="168" s="1"/>
  <c r="G20" i="168"/>
  <c r="L20" i="168" s="1"/>
  <c r="G21" i="168"/>
  <c r="L21" i="168" s="1"/>
  <c r="G22" i="168"/>
  <c r="L22" i="168"/>
  <c r="G23" i="168"/>
  <c r="G24" i="168"/>
  <c r="L24" i="168" s="1"/>
  <c r="G25" i="168"/>
  <c r="L25" i="168" s="1"/>
  <c r="G26" i="168"/>
  <c r="G27" i="168"/>
  <c r="L27" i="168"/>
  <c r="G28" i="168"/>
  <c r="L28" i="168"/>
  <c r="G29" i="168"/>
  <c r="G30" i="168"/>
  <c r="G31" i="168"/>
  <c r="G32" i="168"/>
  <c r="G33" i="168"/>
  <c r="G34" i="168"/>
  <c r="G35" i="168"/>
  <c r="G36" i="168"/>
  <c r="G37" i="168"/>
  <c r="G38" i="168"/>
  <c r="L38" i="168" s="1"/>
  <c r="G39" i="168"/>
  <c r="G40" i="168"/>
  <c r="L40" i="168"/>
  <c r="G41" i="168"/>
  <c r="G42" i="168"/>
  <c r="G43" i="168"/>
  <c r="L43" i="168"/>
  <c r="G44" i="168"/>
  <c r="L44" i="168"/>
  <c r="G45" i="168"/>
  <c r="L45" i="168"/>
  <c r="G46" i="168"/>
  <c r="G47" i="168"/>
  <c r="L47" i="168" s="1"/>
  <c r="G48" i="168"/>
  <c r="L48" i="168"/>
  <c r="G49" i="168"/>
  <c r="G50" i="168"/>
  <c r="G51" i="168"/>
  <c r="L51" i="168"/>
  <c r="G52" i="168"/>
  <c r="J52" i="168"/>
  <c r="G53" i="168"/>
  <c r="G54" i="168"/>
  <c r="L54" i="168" s="1"/>
  <c r="G55" i="168"/>
  <c r="G56" i="168"/>
  <c r="G57" i="168"/>
  <c r="G58" i="168"/>
  <c r="G59" i="168"/>
  <c r="L59" i="168" s="1"/>
  <c r="G60" i="168"/>
  <c r="L60" i="168" s="1"/>
  <c r="G61" i="168"/>
  <c r="G62" i="168"/>
  <c r="G63" i="168"/>
  <c r="G64" i="168"/>
  <c r="L64" i="168" s="1"/>
  <c r="G65" i="168"/>
  <c r="G66" i="168"/>
  <c r="G67" i="168"/>
  <c r="G68" i="168"/>
  <c r="L68" i="168" s="1"/>
  <c r="G69" i="168"/>
  <c r="G70" i="168"/>
  <c r="L70" i="168" s="1"/>
  <c r="G71" i="168"/>
  <c r="J71" i="168" s="1"/>
  <c r="G72" i="168"/>
  <c r="L72" i="168"/>
  <c r="O72" i="168" s="1"/>
  <c r="G73" i="168"/>
  <c r="J73" i="168"/>
  <c r="G74" i="168"/>
  <c r="G75" i="168"/>
  <c r="G76" i="168"/>
  <c r="L76" i="168" s="1"/>
  <c r="G77" i="168"/>
  <c r="G78" i="168"/>
  <c r="L78" i="168" s="1"/>
  <c r="G79" i="168"/>
  <c r="G80" i="168"/>
  <c r="G81" i="168"/>
  <c r="G82" i="168"/>
  <c r="G83" i="168"/>
  <c r="G84" i="168"/>
  <c r="G85" i="168"/>
  <c r="L85" i="168"/>
  <c r="G86" i="168"/>
  <c r="L86" i="168"/>
  <c r="G87" i="168"/>
  <c r="G88" i="168"/>
  <c r="L88" i="168" s="1"/>
  <c r="G89" i="168"/>
  <c r="G90" i="168"/>
  <c r="G91" i="168"/>
  <c r="L91" i="168" s="1"/>
  <c r="G92" i="168"/>
  <c r="G13" i="168"/>
  <c r="K14" i="168"/>
  <c r="K15" i="168"/>
  <c r="K16" i="168"/>
  <c r="K19" i="168"/>
  <c r="K20" i="168"/>
  <c r="K21" i="168"/>
  <c r="K22" i="168"/>
  <c r="K23" i="168"/>
  <c r="K25" i="168"/>
  <c r="K26" i="168"/>
  <c r="K27" i="168"/>
  <c r="K28" i="168"/>
  <c r="K29" i="168"/>
  <c r="K30" i="168"/>
  <c r="K31" i="168"/>
  <c r="K32" i="168"/>
  <c r="K34" i="168"/>
  <c r="K35" i="168"/>
  <c r="K36" i="168"/>
  <c r="K37" i="168"/>
  <c r="K38" i="168"/>
  <c r="K39" i="168"/>
  <c r="K40" i="168"/>
  <c r="K42" i="168"/>
  <c r="K43" i="168"/>
  <c r="K44" i="168"/>
  <c r="K45" i="168"/>
  <c r="K47" i="168"/>
  <c r="K48" i="168"/>
  <c r="K49" i="168"/>
  <c r="K51" i="168"/>
  <c r="K52" i="168"/>
  <c r="K53" i="168"/>
  <c r="K55" i="168"/>
  <c r="K56" i="168"/>
  <c r="K58" i="168"/>
  <c r="K59" i="168"/>
  <c r="K60" i="168"/>
  <c r="K61" i="168"/>
  <c r="K63" i="168"/>
  <c r="K64" i="168"/>
  <c r="K66" i="168"/>
  <c r="K67" i="168"/>
  <c r="K68" i="168"/>
  <c r="K69" i="168"/>
  <c r="K70" i="168"/>
  <c r="K71" i="168"/>
  <c r="K72" i="168"/>
  <c r="K75" i="168"/>
  <c r="K76" i="168"/>
  <c r="K77" i="168"/>
  <c r="K79" i="168"/>
  <c r="K80" i="168"/>
  <c r="K82" i="168"/>
  <c r="K84" i="168"/>
  <c r="K85" i="168"/>
  <c r="K87" i="168"/>
  <c r="K91" i="168"/>
  <c r="K92" i="168"/>
  <c r="L14" i="168"/>
  <c r="M14" i="168"/>
  <c r="N14" i="168"/>
  <c r="O14" i="168" s="1"/>
  <c r="M15" i="168"/>
  <c r="N15" i="168"/>
  <c r="M16" i="168"/>
  <c r="K17" i="168"/>
  <c r="M17" i="168"/>
  <c r="K18" i="168"/>
  <c r="L18" i="168"/>
  <c r="M18" i="168"/>
  <c r="M19" i="168"/>
  <c r="M20" i="168"/>
  <c r="N20" i="168"/>
  <c r="M21" i="168"/>
  <c r="M22" i="168"/>
  <c r="L23" i="168"/>
  <c r="M23" i="168"/>
  <c r="K24" i="168"/>
  <c r="M24" i="168"/>
  <c r="M25" i="168"/>
  <c r="M26" i="168"/>
  <c r="M27" i="168"/>
  <c r="M28" i="168"/>
  <c r="L29" i="168"/>
  <c r="M29" i="168"/>
  <c r="M30" i="168"/>
  <c r="J31" i="168"/>
  <c r="L31" i="168"/>
  <c r="M31" i="168"/>
  <c r="N31" i="168"/>
  <c r="O31" i="168" s="1"/>
  <c r="M32" i="168"/>
  <c r="K33" i="168"/>
  <c r="M33" i="168"/>
  <c r="L34" i="168"/>
  <c r="M34" i="168"/>
  <c r="M35" i="168"/>
  <c r="M36" i="168"/>
  <c r="M37" i="168"/>
  <c r="M38" i="168"/>
  <c r="L39" i="168"/>
  <c r="M39" i="168"/>
  <c r="M40" i="168"/>
  <c r="K41" i="168"/>
  <c r="L41" i="168"/>
  <c r="M41" i="168"/>
  <c r="L42" i="168"/>
  <c r="M42" i="168"/>
  <c r="M43" i="168"/>
  <c r="M44" i="168"/>
  <c r="N44" i="168"/>
  <c r="O44" i="168" s="1"/>
  <c r="M45" i="168"/>
  <c r="K46" i="168"/>
  <c r="L46" i="168"/>
  <c r="M46" i="168"/>
  <c r="M47" i="168"/>
  <c r="M48" i="168"/>
  <c r="L49" i="168"/>
  <c r="M49" i="168"/>
  <c r="K50" i="168"/>
  <c r="M50" i="168"/>
  <c r="M51" i="168"/>
  <c r="L52" i="168"/>
  <c r="M52" i="168"/>
  <c r="N52" i="168"/>
  <c r="L53" i="168"/>
  <c r="M53" i="168"/>
  <c r="K54" i="168"/>
  <c r="M54" i="168"/>
  <c r="L55" i="168"/>
  <c r="M55" i="168"/>
  <c r="M56" i="168"/>
  <c r="K57" i="168"/>
  <c r="M57" i="168"/>
  <c r="L58" i="168"/>
  <c r="M58" i="168"/>
  <c r="M59" i="168"/>
  <c r="J60" i="168"/>
  <c r="M60" i="168"/>
  <c r="N60" i="168"/>
  <c r="M61" i="168"/>
  <c r="K62" i="168"/>
  <c r="M62" i="168"/>
  <c r="L63" i="168"/>
  <c r="M63" i="168"/>
  <c r="M64" i="168"/>
  <c r="K65" i="168"/>
  <c r="M65" i="168"/>
  <c r="N65" i="168"/>
  <c r="L66" i="168"/>
  <c r="M66" i="168"/>
  <c r="O66" i="168" s="1"/>
  <c r="M67" i="168"/>
  <c r="M68" i="168"/>
  <c r="M69" i="168"/>
  <c r="M70" i="168"/>
  <c r="L71" i="168"/>
  <c r="M71" i="168"/>
  <c r="M72" i="168"/>
  <c r="K73" i="168"/>
  <c r="L73" i="168"/>
  <c r="M73" i="168"/>
  <c r="N73" i="168"/>
  <c r="K74" i="168"/>
  <c r="L74" i="168"/>
  <c r="M74" i="168"/>
  <c r="M75" i="168"/>
  <c r="M76" i="168"/>
  <c r="M77" i="168"/>
  <c r="K78" i="168"/>
  <c r="M78" i="168"/>
  <c r="N78" i="168"/>
  <c r="L79" i="168"/>
  <c r="M79" i="168"/>
  <c r="L80" i="168"/>
  <c r="M80" i="168"/>
  <c r="K81" i="168"/>
  <c r="M81" i="168"/>
  <c r="L82" i="168"/>
  <c r="M82" i="168"/>
  <c r="K83" i="168"/>
  <c r="M83" i="168"/>
  <c r="N83" i="168"/>
  <c r="L84" i="168"/>
  <c r="M84" i="168"/>
  <c r="M85" i="168"/>
  <c r="K86" i="168"/>
  <c r="M86" i="168"/>
  <c r="L87" i="168"/>
  <c r="M87" i="168"/>
  <c r="K88" i="168"/>
  <c r="M88" i="168"/>
  <c r="N88" i="168"/>
  <c r="K89" i="168"/>
  <c r="L89" i="168"/>
  <c r="M89" i="168"/>
  <c r="O89" i="168" s="1"/>
  <c r="K90" i="168"/>
  <c r="L90" i="168"/>
  <c r="M90" i="168"/>
  <c r="M91" i="168"/>
  <c r="M92" i="168"/>
  <c r="O12" i="184"/>
  <c r="J44" i="168"/>
  <c r="J15" i="168"/>
  <c r="J20" i="168"/>
  <c r="J78" i="168"/>
  <c r="J88" i="168"/>
  <c r="I22" i="186"/>
  <c r="N22" i="186" s="1"/>
  <c r="I20" i="186"/>
  <c r="N20" i="186" s="1"/>
  <c r="I17" i="186"/>
  <c r="N17" i="186" s="1"/>
  <c r="I15" i="186"/>
  <c r="N15" i="186" s="1"/>
  <c r="I13" i="186"/>
  <c r="N13" i="186" s="1"/>
  <c r="M12" i="186"/>
  <c r="N42" i="190"/>
  <c r="N44" i="190"/>
  <c r="N14" i="190"/>
  <c r="M13" i="190"/>
  <c r="L13" i="190"/>
  <c r="K13" i="190"/>
  <c r="N13" i="190"/>
  <c r="O13" i="190" s="1"/>
  <c r="K12" i="183"/>
  <c r="I11" i="183"/>
  <c r="J11" i="183" s="1"/>
  <c r="K11" i="183"/>
  <c r="L11" i="183"/>
  <c r="M11" i="183"/>
  <c r="J12" i="183"/>
  <c r="L12" i="183"/>
  <c r="M12" i="183"/>
  <c r="N12" i="183"/>
  <c r="O12" i="183"/>
  <c r="K12" i="191"/>
  <c r="I13" i="191"/>
  <c r="N13" i="191" s="1"/>
  <c r="I15" i="191"/>
  <c r="N15" i="191" s="1"/>
  <c r="I17" i="191"/>
  <c r="N17" i="191" s="1"/>
  <c r="I19" i="191"/>
  <c r="N19" i="191" s="1"/>
  <c r="I21" i="191"/>
  <c r="N21" i="191" s="1"/>
  <c r="I23" i="191"/>
  <c r="N23" i="191" s="1"/>
  <c r="I24" i="191"/>
  <c r="I25" i="191"/>
  <c r="N25" i="191" s="1"/>
  <c r="I26" i="191"/>
  <c r="N26" i="191" s="1"/>
  <c r="I27" i="191"/>
  <c r="N27" i="191" s="1"/>
  <c r="I28" i="191"/>
  <c r="N28" i="191" s="1"/>
  <c r="I29" i="191"/>
  <c r="N29" i="191" s="1"/>
  <c r="I30" i="191"/>
  <c r="N30" i="191" s="1"/>
  <c r="I31" i="191"/>
  <c r="N31" i="191" s="1"/>
  <c r="I32" i="191"/>
  <c r="N32" i="191" s="1"/>
  <c r="I33" i="191"/>
  <c r="N33" i="191" s="1"/>
  <c r="I34" i="191"/>
  <c r="N34" i="191" s="1"/>
  <c r="I35" i="191"/>
  <c r="N35" i="191" s="1"/>
  <c r="I36" i="191"/>
  <c r="N36" i="191" s="1"/>
  <c r="I37" i="191"/>
  <c r="N37" i="191" s="1"/>
  <c r="I38" i="191"/>
  <c r="N38" i="191" s="1"/>
  <c r="I39" i="191"/>
  <c r="N39" i="191" s="1"/>
  <c r="I40" i="191"/>
  <c r="N40" i="191" s="1"/>
  <c r="N145" i="182"/>
  <c r="N141" i="182"/>
  <c r="N140" i="182"/>
  <c r="N139" i="182"/>
  <c r="N138" i="182"/>
  <c r="N137" i="182"/>
  <c r="N135" i="182"/>
  <c r="N134" i="182"/>
  <c r="N133" i="182"/>
  <c r="N132" i="182"/>
  <c r="N131" i="182"/>
  <c r="N130" i="182"/>
  <c r="N124" i="182"/>
  <c r="N126" i="182"/>
  <c r="N120" i="182"/>
  <c r="N119" i="182"/>
  <c r="N118" i="182"/>
  <c r="N116" i="182"/>
  <c r="N115" i="182"/>
  <c r="N114" i="182"/>
  <c r="N113" i="182"/>
  <c r="N110" i="182"/>
  <c r="N108" i="182"/>
  <c r="N107" i="182"/>
  <c r="N106" i="182"/>
  <c r="N105" i="182"/>
  <c r="N104" i="182"/>
  <c r="N103" i="182"/>
  <c r="N101" i="182"/>
  <c r="N99" i="182"/>
  <c r="N97" i="182"/>
  <c r="N94" i="182"/>
  <c r="N92" i="182"/>
  <c r="N90" i="182"/>
  <c r="N88" i="182"/>
  <c r="N86" i="182"/>
  <c r="N83" i="182"/>
  <c r="N81" i="182"/>
  <c r="N79" i="182"/>
  <c r="N76" i="182"/>
  <c r="N74" i="182"/>
  <c r="N73" i="182"/>
  <c r="N72" i="182"/>
  <c r="N71" i="182"/>
  <c r="N70" i="182"/>
  <c r="N69" i="182"/>
  <c r="N68" i="182"/>
  <c r="N67" i="182"/>
  <c r="N66" i="182"/>
  <c r="N65" i="182"/>
  <c r="N64" i="182"/>
  <c r="N63" i="182"/>
  <c r="N62" i="182"/>
  <c r="N61" i="182"/>
  <c r="N60" i="182"/>
  <c r="N59" i="182"/>
  <c r="N58" i="182"/>
  <c r="N56" i="182"/>
  <c r="N55" i="182"/>
  <c r="N54" i="182"/>
  <c r="N53" i="182"/>
  <c r="N51" i="182"/>
  <c r="N48" i="182"/>
  <c r="N47" i="182"/>
  <c r="N46" i="182"/>
  <c r="N43" i="182"/>
  <c r="N42" i="182"/>
  <c r="N41" i="182"/>
  <c r="N40" i="182"/>
  <c r="N38" i="182"/>
  <c r="N37" i="182"/>
  <c r="N36" i="182"/>
  <c r="N35" i="182"/>
  <c r="N26" i="182"/>
  <c r="N24" i="182"/>
  <c r="N23" i="182"/>
  <c r="N22" i="182"/>
  <c r="N21" i="182"/>
  <c r="N17" i="182"/>
  <c r="N16" i="182"/>
  <c r="N13" i="182"/>
  <c r="M13" i="182"/>
  <c r="M148" i="182" s="1"/>
  <c r="G16" i="136" s="1"/>
  <c r="L13" i="182"/>
  <c r="O13" i="182" s="1"/>
  <c r="K13" i="182"/>
  <c r="K148" i="182" s="1"/>
  <c r="I16" i="136" s="1"/>
  <c r="J82" i="168"/>
  <c r="N86" i="168"/>
  <c r="O86" i="168" s="1"/>
  <c r="N80" i="168"/>
  <c r="J76" i="168"/>
  <c r="N74" i="168"/>
  <c r="N71" i="168"/>
  <c r="O71" i="168" s="1"/>
  <c r="N69" i="168"/>
  <c r="N64" i="168"/>
  <c r="N59" i="168"/>
  <c r="J51" i="168"/>
  <c r="J49" i="168"/>
  <c r="N47" i="168"/>
  <c r="O47" i="168" s="1"/>
  <c r="N45" i="168"/>
  <c r="O45" i="168" s="1"/>
  <c r="N42" i="168"/>
  <c r="N40" i="168"/>
  <c r="J16" i="168"/>
  <c r="I11" i="188"/>
  <c r="I14" i="188"/>
  <c r="J14" i="188" s="1"/>
  <c r="L10" i="188"/>
  <c r="N68" i="168"/>
  <c r="M13" i="168"/>
  <c r="M93" i="168" s="1"/>
  <c r="G15" i="136" s="1"/>
  <c r="N13" i="168"/>
  <c r="M12" i="191"/>
  <c r="I12" i="188"/>
  <c r="M10" i="188"/>
  <c r="I10" i="188"/>
  <c r="J10" i="188" s="1"/>
  <c r="K10" i="188"/>
  <c r="A1" i="191"/>
  <c r="A1" i="190"/>
  <c r="M11" i="184"/>
  <c r="N11" i="184"/>
  <c r="A1" i="188"/>
  <c r="A1" i="186"/>
  <c r="A1" i="184"/>
  <c r="A1" i="183"/>
  <c r="A1" i="182"/>
  <c r="I12" i="174"/>
  <c r="J12" i="174"/>
  <c r="I13" i="174"/>
  <c r="J13" i="174"/>
  <c r="I14" i="174"/>
  <c r="J14" i="174"/>
  <c r="J11" i="174"/>
  <c r="I11" i="174"/>
  <c r="J29" i="174"/>
  <c r="J30" i="174" s="1"/>
  <c r="J84" i="174"/>
  <c r="J85" i="174"/>
  <c r="J86" i="174"/>
  <c r="J87" i="174"/>
  <c r="J88" i="174"/>
  <c r="J89" i="174"/>
  <c r="J83" i="174"/>
  <c r="J90" i="174" s="1"/>
  <c r="J64" i="174"/>
  <c r="J65" i="174"/>
  <c r="J66" i="174"/>
  <c r="J67" i="174"/>
  <c r="J68" i="174"/>
  <c r="J69" i="174"/>
  <c r="J70" i="174"/>
  <c r="J71" i="174"/>
  <c r="J72" i="174"/>
  <c r="J73" i="174"/>
  <c r="J74" i="174"/>
  <c r="J75" i="174"/>
  <c r="J76" i="174"/>
  <c r="J77" i="174"/>
  <c r="J63" i="174"/>
  <c r="J78" i="174"/>
  <c r="J53" i="174"/>
  <c r="J54" i="174"/>
  <c r="J55" i="174"/>
  <c r="J56" i="174"/>
  <c r="J57" i="174"/>
  <c r="J52" i="174"/>
  <c r="J58" i="174"/>
  <c r="J35" i="174"/>
  <c r="J36" i="174"/>
  <c r="J37" i="174"/>
  <c r="J38" i="174"/>
  <c r="J39" i="174"/>
  <c r="J40" i="174"/>
  <c r="J41" i="174"/>
  <c r="J42" i="174"/>
  <c r="J43" i="174"/>
  <c r="J44" i="174"/>
  <c r="J45" i="174"/>
  <c r="J46" i="174"/>
  <c r="J47" i="174"/>
  <c r="J48" i="174"/>
  <c r="J34" i="174"/>
  <c r="J49" i="174"/>
  <c r="J19" i="174"/>
  <c r="J20" i="174"/>
  <c r="J21" i="174"/>
  <c r="J22" i="174"/>
  <c r="J23" i="174"/>
  <c r="J24" i="174"/>
  <c r="J25" i="174"/>
  <c r="J26" i="174"/>
  <c r="J18" i="174"/>
  <c r="J27" i="174" s="1"/>
  <c r="I63" i="174"/>
  <c r="I64" i="174"/>
  <c r="I78" i="174" s="1"/>
  <c r="I65" i="174"/>
  <c r="I66" i="174"/>
  <c r="I67" i="174"/>
  <c r="I68" i="174"/>
  <c r="I69" i="174"/>
  <c r="I70" i="174"/>
  <c r="I71" i="174"/>
  <c r="I72" i="174"/>
  <c r="I73" i="174"/>
  <c r="I74" i="174"/>
  <c r="I75" i="174"/>
  <c r="I76" i="174"/>
  <c r="I77" i="174"/>
  <c r="I34" i="174"/>
  <c r="I35" i="174"/>
  <c r="I36" i="174"/>
  <c r="I49" i="174" s="1"/>
  <c r="I37" i="174"/>
  <c r="I38" i="174"/>
  <c r="I39" i="174"/>
  <c r="I40" i="174"/>
  <c r="I41" i="174"/>
  <c r="I42" i="174"/>
  <c r="I43" i="174"/>
  <c r="I44" i="174"/>
  <c r="I45" i="174"/>
  <c r="I46" i="174"/>
  <c r="I47" i="174"/>
  <c r="I48" i="174"/>
  <c r="I52" i="174"/>
  <c r="I53" i="174"/>
  <c r="I54" i="174"/>
  <c r="I58" i="174" s="1"/>
  <c r="I55" i="174"/>
  <c r="I56" i="174"/>
  <c r="I57" i="174"/>
  <c r="I18" i="174"/>
  <c r="I19" i="174"/>
  <c r="I27" i="174" s="1"/>
  <c r="I20" i="174"/>
  <c r="I21" i="174"/>
  <c r="I22" i="174"/>
  <c r="I23" i="174"/>
  <c r="I24" i="174"/>
  <c r="I25" i="174"/>
  <c r="I26" i="174"/>
  <c r="I29" i="174"/>
  <c r="I30" i="174"/>
  <c r="I83" i="174"/>
  <c r="I84" i="174"/>
  <c r="I85" i="174"/>
  <c r="I86" i="174"/>
  <c r="I90" i="174" s="1"/>
  <c r="I87" i="174"/>
  <c r="I88" i="174"/>
  <c r="I89" i="174"/>
  <c r="I4" i="174"/>
  <c r="I5" i="174"/>
  <c r="I6" i="174"/>
  <c r="I7" i="174"/>
  <c r="J4" i="174"/>
  <c r="J5" i="174"/>
  <c r="J6" i="174"/>
  <c r="J7" i="174"/>
  <c r="J3" i="174"/>
  <c r="J9" i="174"/>
  <c r="J15" i="174" s="1"/>
  <c r="I3" i="174"/>
  <c r="I9" i="174" s="1"/>
  <c r="I15" i="174" s="1"/>
  <c r="A1" i="168"/>
  <c r="K13" i="168"/>
  <c r="J13" i="168"/>
  <c r="J91" i="168"/>
  <c r="N24" i="168"/>
  <c r="N27" i="168"/>
  <c r="N45" i="182"/>
  <c r="N77" i="182"/>
  <c r="N121" i="182"/>
  <c r="L13" i="168"/>
  <c r="N14" i="188"/>
  <c r="N12" i="188"/>
  <c r="J12" i="188"/>
  <c r="J11" i="188"/>
  <c r="N11" i="188"/>
  <c r="I13" i="188"/>
  <c r="J13" i="188" s="1"/>
  <c r="M41" i="191"/>
  <c r="G17" i="136" s="1"/>
  <c r="K41" i="191"/>
  <c r="I17" i="136" s="1"/>
  <c r="N44" i="182"/>
  <c r="N49" i="182"/>
  <c r="N52" i="182"/>
  <c r="N147" i="182"/>
  <c r="N29" i="182"/>
  <c r="N27" i="182"/>
  <c r="N128" i="182"/>
  <c r="N142" i="182"/>
  <c r="J25" i="168"/>
  <c r="N25" i="168"/>
  <c r="J46" i="168"/>
  <c r="N46" i="168"/>
  <c r="O46" i="168" s="1"/>
  <c r="J70" i="168"/>
  <c r="N70" i="168"/>
  <c r="N16" i="168"/>
  <c r="N32" i="168"/>
  <c r="J80" i="168"/>
  <c r="J43" i="168"/>
  <c r="N43" i="168"/>
  <c r="N53" i="168"/>
  <c r="O53" i="168" s="1"/>
  <c r="J53" i="168"/>
  <c r="N66" i="168"/>
  <c r="J66" i="168"/>
  <c r="J68" i="168"/>
  <c r="J42" i="168"/>
  <c r="N51" i="168"/>
  <c r="J64" i="168"/>
  <c r="N76" i="168"/>
  <c r="N90" i="168"/>
  <c r="J90" i="168"/>
  <c r="N56" i="168"/>
  <c r="N29" i="168"/>
  <c r="J29" i="168"/>
  <c r="N23" i="168"/>
  <c r="O23" i="168" s="1"/>
  <c r="J23" i="168"/>
  <c r="J89" i="168"/>
  <c r="N89" i="168"/>
  <c r="N62" i="168"/>
  <c r="J86" i="168"/>
  <c r="N34" i="168"/>
  <c r="O34" i="168" s="1"/>
  <c r="J34" i="168"/>
  <c r="N18" i="168"/>
  <c r="O18" i="168" s="1"/>
  <c r="J18" i="168"/>
  <c r="N39" i="168"/>
  <c r="O39" i="168" s="1"/>
  <c r="J39" i="168"/>
  <c r="J48" i="168"/>
  <c r="N48" i="168"/>
  <c r="J72" i="168"/>
  <c r="N72" i="168"/>
  <c r="N85" i="168"/>
  <c r="O85" i="168" s="1"/>
  <c r="J85" i="168"/>
  <c r="O13" i="168"/>
  <c r="J41" i="168"/>
  <c r="N41" i="168"/>
  <c r="O41" i="168" s="1"/>
  <c r="N58" i="168"/>
  <c r="O58" i="168" s="1"/>
  <c r="J58" i="168"/>
  <c r="J24" i="168"/>
  <c r="J40" i="168"/>
  <c r="J27" i="168"/>
  <c r="N91" i="168"/>
  <c r="J38" i="168"/>
  <c r="N38" i="168"/>
  <c r="J59" i="168"/>
  <c r="N84" i="168"/>
  <c r="O84" i="168" s="1"/>
  <c r="J84" i="168"/>
  <c r="J22" i="168"/>
  <c r="N22" i="168"/>
  <c r="N87" i="168"/>
  <c r="O87" i="168" s="1"/>
  <c r="J54" i="168"/>
  <c r="N13" i="188"/>
  <c r="O13" i="188" s="1"/>
  <c r="K11" i="184"/>
  <c r="L11" i="184"/>
  <c r="O11" i="184" s="1"/>
  <c r="I12" i="186"/>
  <c r="J12" i="186" s="1"/>
  <c r="L12" i="186"/>
  <c r="K12" i="186"/>
  <c r="K24" i="186" s="1"/>
  <c r="I21" i="136" s="1"/>
  <c r="N12" i="186"/>
  <c r="O16" i="188" l="1"/>
  <c r="N10" i="188"/>
  <c r="O10" i="188" s="1"/>
  <c r="M23" i="188"/>
  <c r="G22" i="136" s="1"/>
  <c r="L23" i="188"/>
  <c r="F22" i="136" s="1"/>
  <c r="O21" i="188"/>
  <c r="O17" i="188"/>
  <c r="K23" i="188"/>
  <c r="I22" i="136" s="1"/>
  <c r="L21" i="186"/>
  <c r="L18" i="186"/>
  <c r="I16" i="186"/>
  <c r="I23" i="186"/>
  <c r="N23" i="186" s="1"/>
  <c r="O23" i="186" s="1"/>
  <c r="O25" i="190"/>
  <c r="O21" i="190"/>
  <c r="O15" i="190"/>
  <c r="M50" i="190"/>
  <c r="G20" i="136" s="1"/>
  <c r="O23" i="190"/>
  <c r="K50" i="190"/>
  <c r="I20" i="136" s="1"/>
  <c r="L15" i="184"/>
  <c r="O15" i="184" s="1"/>
  <c r="M55" i="183"/>
  <c r="G18" i="136" s="1"/>
  <c r="O50" i="183"/>
  <c r="K55" i="183"/>
  <c r="I18" i="136" s="1"/>
  <c r="I12" i="191"/>
  <c r="N12" i="191" s="1"/>
  <c r="O12" i="191" s="1"/>
  <c r="O15" i="182"/>
  <c r="O136" i="182"/>
  <c r="O122" i="182"/>
  <c r="O112" i="182"/>
  <c r="O109" i="182"/>
  <c r="O85" i="182"/>
  <c r="O57" i="182"/>
  <c r="O34" i="182"/>
  <c r="O20" i="182"/>
  <c r="J141" i="182"/>
  <c r="J139" i="182"/>
  <c r="J137" i="182"/>
  <c r="J134" i="182"/>
  <c r="J132" i="182"/>
  <c r="N144" i="182"/>
  <c r="N146" i="182"/>
  <c r="N148" i="182" s="1"/>
  <c r="H16" i="136" s="1"/>
  <c r="J147" i="182"/>
  <c r="J145" i="182"/>
  <c r="J142" i="182"/>
  <c r="J140" i="182"/>
  <c r="J138" i="182"/>
  <c r="J135" i="182"/>
  <c r="J133" i="182"/>
  <c r="O52" i="168"/>
  <c r="O15" i="168"/>
  <c r="O48" i="168"/>
  <c r="O43" i="168"/>
  <c r="O27" i="168"/>
  <c r="O68" i="168"/>
  <c r="O40" i="168"/>
  <c r="O59" i="168"/>
  <c r="O74" i="168"/>
  <c r="O80" i="168"/>
  <c r="O73" i="168"/>
  <c r="O88" i="168"/>
  <c r="O78" i="168"/>
  <c r="O60" i="168"/>
  <c r="O20" i="168"/>
  <c r="N28" i="168"/>
  <c r="O28" i="168" s="1"/>
  <c r="J28" i="168"/>
  <c r="L83" i="168"/>
  <c r="O83" i="168" s="1"/>
  <c r="J83" i="168"/>
  <c r="L81" i="168"/>
  <c r="N81" i="168"/>
  <c r="J81" i="168"/>
  <c r="N79" i="168"/>
  <c r="O79" i="168" s="1"/>
  <c r="J79" i="168"/>
  <c r="L77" i="168"/>
  <c r="L75" i="168"/>
  <c r="L69" i="168"/>
  <c r="O69" i="168" s="1"/>
  <c r="J69" i="168"/>
  <c r="L67" i="168"/>
  <c r="J67" i="168"/>
  <c r="L65" i="168"/>
  <c r="O65" i="168" s="1"/>
  <c r="J65" i="168"/>
  <c r="N63" i="168"/>
  <c r="O63" i="168" s="1"/>
  <c r="J63" i="168"/>
  <c r="L61" i="168"/>
  <c r="L57" i="168"/>
  <c r="N57" i="168"/>
  <c r="L36" i="168"/>
  <c r="N36" i="168"/>
  <c r="L32" i="168"/>
  <c r="O32" i="168" s="1"/>
  <c r="J32" i="168"/>
  <c r="L30" i="168"/>
  <c r="N30" i="168"/>
  <c r="O24" i="168"/>
  <c r="N54" i="168"/>
  <c r="J19" i="168"/>
  <c r="N19" i="168"/>
  <c r="O19" i="168" s="1"/>
  <c r="O22" i="168"/>
  <c r="J47" i="168"/>
  <c r="J74" i="168"/>
  <c r="N49" i="168"/>
  <c r="O49" i="168" s="1"/>
  <c r="J57" i="168"/>
  <c r="N82" i="168"/>
  <c r="O82" i="168" s="1"/>
  <c r="J45" i="168"/>
  <c r="N17" i="168"/>
  <c r="O17" i="168" s="1"/>
  <c r="N67" i="168"/>
  <c r="O67" i="168" s="1"/>
  <c r="K93" i="168"/>
  <c r="I15" i="136" s="1"/>
  <c r="N26" i="168"/>
  <c r="N55" i="168"/>
  <c r="O55" i="168" s="1"/>
  <c r="J55" i="168"/>
  <c r="O90" i="168"/>
  <c r="O42" i="168"/>
  <c r="O29" i="168"/>
  <c r="L26" i="168"/>
  <c r="L93" i="168" s="1"/>
  <c r="F15" i="136" s="1"/>
  <c r="L92" i="168"/>
  <c r="N92" i="168"/>
  <c r="L62" i="168"/>
  <c r="O62" i="168" s="1"/>
  <c r="J62" i="168"/>
  <c r="L56" i="168"/>
  <c r="O56" i="168" s="1"/>
  <c r="J56" i="168"/>
  <c r="O54" i="168"/>
  <c r="O51" i="168"/>
  <c r="L50" i="168"/>
  <c r="L37" i="168"/>
  <c r="N37" i="168"/>
  <c r="J37" i="168"/>
  <c r="L35" i="168"/>
  <c r="L33" i="168"/>
  <c r="O91" i="168"/>
  <c r="O76" i="168"/>
  <c r="O70" i="168"/>
  <c r="O64" i="168"/>
  <c r="O38" i="168"/>
  <c r="O25" i="168"/>
  <c r="O16" i="168"/>
  <c r="J87" i="168"/>
  <c r="N22" i="190"/>
  <c r="O22" i="190" s="1"/>
  <c r="J22" i="190"/>
  <c r="O11" i="183"/>
  <c r="N11" i="183"/>
  <c r="N55" i="183" s="1"/>
  <c r="H18" i="136" s="1"/>
  <c r="N18" i="190"/>
  <c r="J18" i="190"/>
  <c r="N26" i="190"/>
  <c r="O26" i="190" s="1"/>
  <c r="J26" i="190"/>
  <c r="N29" i="190"/>
  <c r="J29" i="190"/>
  <c r="J32" i="190"/>
  <c r="N32" i="190"/>
  <c r="N35" i="190"/>
  <c r="O35" i="190" s="1"/>
  <c r="J35" i="190"/>
  <c r="N37" i="190"/>
  <c r="O37" i="190" s="1"/>
  <c r="J37" i="190"/>
  <c r="N39" i="190"/>
  <c r="O39" i="190" s="1"/>
  <c r="J39" i="190"/>
  <c r="N41" i="190"/>
  <c r="O41" i="190" s="1"/>
  <c r="J41" i="190"/>
  <c r="O12" i="186"/>
  <c r="J16" i="186"/>
  <c r="N16" i="186"/>
  <c r="N18" i="186"/>
  <c r="O18" i="186" s="1"/>
  <c r="J18" i="186"/>
  <c r="J21" i="186"/>
  <c r="N21" i="186"/>
  <c r="J23" i="186"/>
  <c r="J131" i="182"/>
  <c r="J128" i="182"/>
  <c r="L128" i="182"/>
  <c r="O128" i="182" s="1"/>
  <c r="J126" i="182"/>
  <c r="L126" i="182"/>
  <c r="O126" i="182" s="1"/>
  <c r="J124" i="182"/>
  <c r="L124" i="182"/>
  <c r="O124" i="182" s="1"/>
  <c r="J121" i="182"/>
  <c r="L121" i="182"/>
  <c r="O121" i="182" s="1"/>
  <c r="J119" i="182"/>
  <c r="L119" i="182"/>
  <c r="O119" i="182" s="1"/>
  <c r="J116" i="182"/>
  <c r="L116" i="182"/>
  <c r="O116" i="182" s="1"/>
  <c r="J114" i="182"/>
  <c r="L114" i="182"/>
  <c r="O114" i="182" s="1"/>
  <c r="J110" i="182"/>
  <c r="L110" i="182"/>
  <c r="O110" i="182" s="1"/>
  <c r="J107" i="182"/>
  <c r="L107" i="182"/>
  <c r="O107" i="182" s="1"/>
  <c r="J105" i="182"/>
  <c r="L105" i="182"/>
  <c r="O105" i="182" s="1"/>
  <c r="J103" i="182"/>
  <c r="L103" i="182"/>
  <c r="O103" i="182" s="1"/>
  <c r="J101" i="182"/>
  <c r="L101" i="182"/>
  <c r="O101" i="182" s="1"/>
  <c r="J99" i="182"/>
  <c r="L99" i="182"/>
  <c r="O99" i="182" s="1"/>
  <c r="J97" i="182"/>
  <c r="L97" i="182"/>
  <c r="O97" i="182" s="1"/>
  <c r="J94" i="182"/>
  <c r="L94" i="182"/>
  <c r="O94" i="182" s="1"/>
  <c r="J92" i="182"/>
  <c r="L92" i="182"/>
  <c r="O92" i="182" s="1"/>
  <c r="J90" i="182"/>
  <c r="L90" i="182"/>
  <c r="O90" i="182" s="1"/>
  <c r="J88" i="182"/>
  <c r="L88" i="182"/>
  <c r="O88" i="182" s="1"/>
  <c r="J86" i="182"/>
  <c r="L86" i="182"/>
  <c r="O86" i="182" s="1"/>
  <c r="J83" i="182"/>
  <c r="L83" i="182"/>
  <c r="O83" i="182" s="1"/>
  <c r="J81" i="182"/>
  <c r="L81" i="182"/>
  <c r="O81" i="182" s="1"/>
  <c r="J79" i="182"/>
  <c r="L79" i="182"/>
  <c r="O79" i="182" s="1"/>
  <c r="J77" i="182"/>
  <c r="L77" i="182"/>
  <c r="O77" i="182" s="1"/>
  <c r="J74" i="182"/>
  <c r="L74" i="182"/>
  <c r="O74" i="182" s="1"/>
  <c r="J72" i="182"/>
  <c r="L72" i="182"/>
  <c r="O72" i="182" s="1"/>
  <c r="J70" i="182"/>
  <c r="L70" i="182"/>
  <c r="O70" i="182" s="1"/>
  <c r="J68" i="182"/>
  <c r="L68" i="182"/>
  <c r="O68" i="182" s="1"/>
  <c r="J66" i="182"/>
  <c r="L66" i="182"/>
  <c r="O66" i="182" s="1"/>
  <c r="J64" i="182"/>
  <c r="L64" i="182"/>
  <c r="O64" i="182" s="1"/>
  <c r="J62" i="182"/>
  <c r="L62" i="182"/>
  <c r="O62" i="182" s="1"/>
  <c r="J60" i="182"/>
  <c r="L60" i="182"/>
  <c r="O60" i="182" s="1"/>
  <c r="J58" i="182"/>
  <c r="L58" i="182"/>
  <c r="O58" i="182" s="1"/>
  <c r="J55" i="182"/>
  <c r="L55" i="182"/>
  <c r="O55" i="182" s="1"/>
  <c r="J53" i="182"/>
  <c r="L53" i="182"/>
  <c r="O53" i="182" s="1"/>
  <c r="J51" i="182"/>
  <c r="L51" i="182"/>
  <c r="O51" i="182" s="1"/>
  <c r="J49" i="182"/>
  <c r="L49" i="182"/>
  <c r="O49" i="182" s="1"/>
  <c r="J47" i="182"/>
  <c r="L47" i="182"/>
  <c r="O47" i="182" s="1"/>
  <c r="J45" i="182"/>
  <c r="L45" i="182"/>
  <c r="O45" i="182" s="1"/>
  <c r="J43" i="182"/>
  <c r="L43" i="182"/>
  <c r="O43" i="182" s="1"/>
  <c r="J41" i="182"/>
  <c r="L41" i="182"/>
  <c r="O41" i="182" s="1"/>
  <c r="J38" i="182"/>
  <c r="L38" i="182"/>
  <c r="O38" i="182" s="1"/>
  <c r="J36" i="182"/>
  <c r="L36" i="182"/>
  <c r="O36" i="182" s="1"/>
  <c r="J32" i="182"/>
  <c r="L32" i="182"/>
  <c r="O32" i="182" s="1"/>
  <c r="J29" i="182"/>
  <c r="L29" i="182"/>
  <c r="O29" i="182" s="1"/>
  <c r="J27" i="182"/>
  <c r="L27" i="182"/>
  <c r="O27" i="182" s="1"/>
  <c r="J24" i="182"/>
  <c r="L24" i="182"/>
  <c r="O24" i="182" s="1"/>
  <c r="J22" i="182"/>
  <c r="L22" i="182"/>
  <c r="O22" i="182" s="1"/>
  <c r="J19" i="182"/>
  <c r="L19" i="182"/>
  <c r="O19" i="182" s="1"/>
  <c r="J17" i="182"/>
  <c r="L17" i="182"/>
  <c r="O17" i="182" s="1"/>
  <c r="J14" i="182"/>
  <c r="L14" i="182"/>
  <c r="O14" i="182" s="1"/>
  <c r="L147" i="182"/>
  <c r="O147" i="182" s="1"/>
  <c r="L146" i="182"/>
  <c r="O146" i="182" s="1"/>
  <c r="L145" i="182"/>
  <c r="O145" i="182" s="1"/>
  <c r="L144" i="182"/>
  <c r="L142" i="182"/>
  <c r="O142" i="182" s="1"/>
  <c r="L141" i="182"/>
  <c r="O141" i="182" s="1"/>
  <c r="L140" i="182"/>
  <c r="O140" i="182" s="1"/>
  <c r="L139" i="182"/>
  <c r="O139" i="182" s="1"/>
  <c r="L138" i="182"/>
  <c r="O138" i="182" s="1"/>
  <c r="L137" i="182"/>
  <c r="O137" i="182" s="1"/>
  <c r="L135" i="182"/>
  <c r="O135" i="182" s="1"/>
  <c r="L134" i="182"/>
  <c r="O134" i="182" s="1"/>
  <c r="L133" i="182"/>
  <c r="O133" i="182" s="1"/>
  <c r="L132" i="182"/>
  <c r="O132" i="182" s="1"/>
  <c r="L131" i="182"/>
  <c r="O131" i="182" s="1"/>
  <c r="N23" i="188"/>
  <c r="H22" i="136" s="1"/>
  <c r="N24" i="191"/>
  <c r="O24" i="191" s="1"/>
  <c r="J24" i="191"/>
  <c r="N43" i="190"/>
  <c r="O43" i="190" s="1"/>
  <c r="J43" i="190"/>
  <c r="N45" i="190"/>
  <c r="O45" i="190" s="1"/>
  <c r="J45" i="190"/>
  <c r="N49" i="190"/>
  <c r="O49" i="190" s="1"/>
  <c r="J49" i="190"/>
  <c r="J130" i="182"/>
  <c r="L130" i="182"/>
  <c r="O130" i="182" s="1"/>
  <c r="J127" i="182"/>
  <c r="L127" i="182"/>
  <c r="O127" i="182" s="1"/>
  <c r="J125" i="182"/>
  <c r="L125" i="182"/>
  <c r="O125" i="182" s="1"/>
  <c r="J123" i="182"/>
  <c r="L123" i="182"/>
  <c r="O123" i="182" s="1"/>
  <c r="J120" i="182"/>
  <c r="L120" i="182"/>
  <c r="O120" i="182" s="1"/>
  <c r="J118" i="182"/>
  <c r="L118" i="182"/>
  <c r="O118" i="182" s="1"/>
  <c r="J115" i="182"/>
  <c r="L115" i="182"/>
  <c r="O115" i="182" s="1"/>
  <c r="J113" i="182"/>
  <c r="L113" i="182"/>
  <c r="O113" i="182" s="1"/>
  <c r="J108" i="182"/>
  <c r="L108" i="182"/>
  <c r="O108" i="182" s="1"/>
  <c r="J106" i="182"/>
  <c r="L106" i="182"/>
  <c r="O106" i="182" s="1"/>
  <c r="J104" i="182"/>
  <c r="L104" i="182"/>
  <c r="O104" i="182" s="1"/>
  <c r="J102" i="182"/>
  <c r="L102" i="182"/>
  <c r="O102" i="182" s="1"/>
  <c r="J100" i="182"/>
  <c r="L100" i="182"/>
  <c r="O100" i="182" s="1"/>
  <c r="J98" i="182"/>
  <c r="L98" i="182"/>
  <c r="O98" i="182" s="1"/>
  <c r="J95" i="182"/>
  <c r="L95" i="182"/>
  <c r="O95" i="182" s="1"/>
  <c r="J93" i="182"/>
  <c r="L93" i="182"/>
  <c r="O93" i="182" s="1"/>
  <c r="J91" i="182"/>
  <c r="L91" i="182"/>
  <c r="O91" i="182" s="1"/>
  <c r="J89" i="182"/>
  <c r="L89" i="182"/>
  <c r="O89" i="182" s="1"/>
  <c r="J87" i="182"/>
  <c r="L87" i="182"/>
  <c r="O87" i="182" s="1"/>
  <c r="J84" i="182"/>
  <c r="L84" i="182"/>
  <c r="O84" i="182" s="1"/>
  <c r="J82" i="182"/>
  <c r="L82" i="182"/>
  <c r="O82" i="182" s="1"/>
  <c r="J80" i="182"/>
  <c r="L80" i="182"/>
  <c r="O80" i="182" s="1"/>
  <c r="J78" i="182"/>
  <c r="L78" i="182"/>
  <c r="O78" i="182" s="1"/>
  <c r="J76" i="182"/>
  <c r="L76" i="182"/>
  <c r="O76" i="182" s="1"/>
  <c r="J73" i="182"/>
  <c r="L73" i="182"/>
  <c r="O73" i="182" s="1"/>
  <c r="J71" i="182"/>
  <c r="L71" i="182"/>
  <c r="O71" i="182" s="1"/>
  <c r="J69" i="182"/>
  <c r="L69" i="182"/>
  <c r="O69" i="182" s="1"/>
  <c r="J67" i="182"/>
  <c r="L67" i="182"/>
  <c r="O67" i="182" s="1"/>
  <c r="J65" i="182"/>
  <c r="L65" i="182"/>
  <c r="O65" i="182" s="1"/>
  <c r="J63" i="182"/>
  <c r="L63" i="182"/>
  <c r="O63" i="182" s="1"/>
  <c r="J61" i="182"/>
  <c r="L61" i="182"/>
  <c r="O61" i="182" s="1"/>
  <c r="J59" i="182"/>
  <c r="L59" i="182"/>
  <c r="O59" i="182" s="1"/>
  <c r="J56" i="182"/>
  <c r="L56" i="182"/>
  <c r="O56" i="182" s="1"/>
  <c r="J54" i="182"/>
  <c r="L54" i="182"/>
  <c r="O54" i="182" s="1"/>
  <c r="J52" i="182"/>
  <c r="L52" i="182"/>
  <c r="O52" i="182" s="1"/>
  <c r="J50" i="182"/>
  <c r="L50" i="182"/>
  <c r="O50" i="182" s="1"/>
  <c r="J48" i="182"/>
  <c r="L48" i="182"/>
  <c r="O48" i="182" s="1"/>
  <c r="J46" i="182"/>
  <c r="L46" i="182"/>
  <c r="O46" i="182" s="1"/>
  <c r="J44" i="182"/>
  <c r="L44" i="182"/>
  <c r="O44" i="182" s="1"/>
  <c r="J42" i="182"/>
  <c r="L42" i="182"/>
  <c r="O42" i="182" s="1"/>
  <c r="J40" i="182"/>
  <c r="L40" i="182"/>
  <c r="O40" i="182" s="1"/>
  <c r="J37" i="182"/>
  <c r="L37" i="182"/>
  <c r="O37" i="182" s="1"/>
  <c r="J35" i="182"/>
  <c r="L35" i="182"/>
  <c r="O35" i="182" s="1"/>
  <c r="J31" i="182"/>
  <c r="L31" i="182"/>
  <c r="O31" i="182" s="1"/>
  <c r="J28" i="182"/>
  <c r="L28" i="182"/>
  <c r="O28" i="182" s="1"/>
  <c r="J26" i="182"/>
  <c r="L26" i="182"/>
  <c r="O26" i="182" s="1"/>
  <c r="J23" i="182"/>
  <c r="L23" i="182"/>
  <c r="O23" i="182" s="1"/>
  <c r="J21" i="182"/>
  <c r="L21" i="182"/>
  <c r="O21" i="182" s="1"/>
  <c r="J18" i="182"/>
  <c r="L18" i="182"/>
  <c r="O18" i="182" s="1"/>
  <c r="J16" i="182"/>
  <c r="L16" i="182"/>
  <c r="O16" i="182" s="1"/>
  <c r="J39" i="191"/>
  <c r="J37" i="191"/>
  <c r="J35" i="191"/>
  <c r="J33" i="191"/>
  <c r="J31" i="191"/>
  <c r="J29" i="191"/>
  <c r="J27" i="191"/>
  <c r="J25" i="191"/>
  <c r="J22" i="191"/>
  <c r="J20" i="191"/>
  <c r="J18" i="191"/>
  <c r="J16" i="191"/>
  <c r="J14" i="191"/>
  <c r="J40" i="191"/>
  <c r="J38" i="191"/>
  <c r="J36" i="191"/>
  <c r="J34" i="191"/>
  <c r="J32" i="191"/>
  <c r="J30" i="191"/>
  <c r="J28" i="191"/>
  <c r="J26" i="191"/>
  <c r="J23" i="191"/>
  <c r="J21" i="191"/>
  <c r="J19" i="191"/>
  <c r="J17" i="191"/>
  <c r="J15" i="191"/>
  <c r="J13" i="191"/>
  <c r="L40" i="191"/>
  <c r="O40" i="191" s="1"/>
  <c r="L39" i="191"/>
  <c r="O39" i="191" s="1"/>
  <c r="L38" i="191"/>
  <c r="O38" i="191" s="1"/>
  <c r="L37" i="191"/>
  <c r="O37" i="191" s="1"/>
  <c r="L36" i="191"/>
  <c r="O36" i="191" s="1"/>
  <c r="L35" i="191"/>
  <c r="O35" i="191" s="1"/>
  <c r="L34" i="191"/>
  <c r="O34" i="191" s="1"/>
  <c r="L33" i="191"/>
  <c r="O33" i="191" s="1"/>
  <c r="L32" i="191"/>
  <c r="O32" i="191" s="1"/>
  <c r="L31" i="191"/>
  <c r="O31" i="191" s="1"/>
  <c r="L30" i="191"/>
  <c r="O30" i="191" s="1"/>
  <c r="L29" i="191"/>
  <c r="O29" i="191" s="1"/>
  <c r="L28" i="191"/>
  <c r="O28" i="191" s="1"/>
  <c r="L27" i="191"/>
  <c r="O27" i="191" s="1"/>
  <c r="L26" i="191"/>
  <c r="O26" i="191" s="1"/>
  <c r="L25" i="191"/>
  <c r="O25" i="191" s="1"/>
  <c r="L23" i="191"/>
  <c r="O23" i="191" s="1"/>
  <c r="L22" i="191"/>
  <c r="O22" i="191" s="1"/>
  <c r="L21" i="191"/>
  <c r="O21" i="191" s="1"/>
  <c r="L20" i="191"/>
  <c r="O20" i="191" s="1"/>
  <c r="L19" i="191"/>
  <c r="O19" i="191" s="1"/>
  <c r="L18" i="191"/>
  <c r="O18" i="191" s="1"/>
  <c r="L17" i="191"/>
  <c r="O17" i="191" s="1"/>
  <c r="L16" i="191"/>
  <c r="O16" i="191" s="1"/>
  <c r="L15" i="191"/>
  <c r="O15" i="191" s="1"/>
  <c r="L14" i="191"/>
  <c r="O14" i="191" s="1"/>
  <c r="L13" i="191"/>
  <c r="O13" i="191" s="1"/>
  <c r="J33" i="183"/>
  <c r="L33" i="183"/>
  <c r="O33" i="183" s="1"/>
  <c r="J31" i="183"/>
  <c r="L31" i="183"/>
  <c r="O31" i="183" s="1"/>
  <c r="J29" i="183"/>
  <c r="L29" i="183"/>
  <c r="O29" i="183" s="1"/>
  <c r="J27" i="183"/>
  <c r="L27" i="183"/>
  <c r="O27" i="183" s="1"/>
  <c r="J25" i="183"/>
  <c r="L25" i="183"/>
  <c r="O25" i="183" s="1"/>
  <c r="J22" i="183"/>
  <c r="L22" i="183"/>
  <c r="O22" i="183" s="1"/>
  <c r="J20" i="183"/>
  <c r="L20" i="183"/>
  <c r="O20" i="183" s="1"/>
  <c r="J18" i="183"/>
  <c r="L18" i="183"/>
  <c r="O18" i="183" s="1"/>
  <c r="J16" i="183"/>
  <c r="L16" i="183"/>
  <c r="O16" i="183" s="1"/>
  <c r="J14" i="183"/>
  <c r="L14" i="183"/>
  <c r="O14" i="183" s="1"/>
  <c r="J47" i="190"/>
  <c r="J44" i="190"/>
  <c r="J42" i="190"/>
  <c r="J40" i="190"/>
  <c r="J38" i="190"/>
  <c r="J36" i="190"/>
  <c r="J34" i="190"/>
  <c r="J31" i="190"/>
  <c r="J27" i="190"/>
  <c r="J24" i="190"/>
  <c r="J17" i="190"/>
  <c r="J14" i="190"/>
  <c r="J32" i="183"/>
  <c r="L32" i="183"/>
  <c r="O32" i="183" s="1"/>
  <c r="J30" i="183"/>
  <c r="L30" i="183"/>
  <c r="O30" i="183" s="1"/>
  <c r="J28" i="183"/>
  <c r="L28" i="183"/>
  <c r="O28" i="183" s="1"/>
  <c r="J26" i="183"/>
  <c r="L26" i="183"/>
  <c r="O26" i="183" s="1"/>
  <c r="J23" i="183"/>
  <c r="L23" i="183"/>
  <c r="O23" i="183" s="1"/>
  <c r="J21" i="183"/>
  <c r="L21" i="183"/>
  <c r="O21" i="183" s="1"/>
  <c r="J19" i="183"/>
  <c r="L19" i="183"/>
  <c r="O19" i="183" s="1"/>
  <c r="J17" i="183"/>
  <c r="L17" i="183"/>
  <c r="O17" i="183" s="1"/>
  <c r="J15" i="183"/>
  <c r="L15" i="183"/>
  <c r="O15" i="183" s="1"/>
  <c r="J13" i="183"/>
  <c r="L13" i="183"/>
  <c r="O13" i="183" s="1"/>
  <c r="L54" i="183"/>
  <c r="O54" i="183" s="1"/>
  <c r="L53" i="183"/>
  <c r="O53" i="183" s="1"/>
  <c r="L51" i="183"/>
  <c r="O51" i="183" s="1"/>
  <c r="L49" i="183"/>
  <c r="O49" i="183" s="1"/>
  <c r="L48" i="183"/>
  <c r="O48" i="183" s="1"/>
  <c r="L47" i="183"/>
  <c r="O47" i="183" s="1"/>
  <c r="L46" i="183"/>
  <c r="O46" i="183" s="1"/>
  <c r="L45" i="183"/>
  <c r="O45" i="183" s="1"/>
  <c r="L44" i="183"/>
  <c r="O44" i="183" s="1"/>
  <c r="L43" i="183"/>
  <c r="O43" i="183" s="1"/>
  <c r="L42" i="183"/>
  <c r="O42" i="183" s="1"/>
  <c r="L41" i="183"/>
  <c r="O41" i="183" s="1"/>
  <c r="L40" i="183"/>
  <c r="O40" i="183" s="1"/>
  <c r="L39" i="183"/>
  <c r="O39" i="183" s="1"/>
  <c r="L38" i="183"/>
  <c r="O38" i="183" s="1"/>
  <c r="L36" i="183"/>
  <c r="O36" i="183" s="1"/>
  <c r="L35" i="183"/>
  <c r="O35" i="183" s="1"/>
  <c r="L34" i="183"/>
  <c r="O34" i="183" s="1"/>
  <c r="J22" i="186"/>
  <c r="J20" i="186"/>
  <c r="J13" i="186"/>
  <c r="N20" i="184"/>
  <c r="H19" i="136" s="1"/>
  <c r="K20" i="184"/>
  <c r="I19" i="136" s="1"/>
  <c r="O46" i="190"/>
  <c r="L40" i="190"/>
  <c r="O40" i="190" s="1"/>
  <c r="L38" i="190"/>
  <c r="O38" i="190" s="1"/>
  <c r="O33" i="190"/>
  <c r="O30" i="190"/>
  <c r="O29" i="190"/>
  <c r="O20" i="190"/>
  <c r="O16" i="190"/>
  <c r="J17" i="186"/>
  <c r="L17" i="186"/>
  <c r="O17" i="186" s="1"/>
  <c r="J15" i="186"/>
  <c r="L15" i="186"/>
  <c r="O15" i="186" s="1"/>
  <c r="L22" i="186"/>
  <c r="O22" i="186" s="1"/>
  <c r="L20" i="186"/>
  <c r="O20" i="186" s="1"/>
  <c r="O22" i="188"/>
  <c r="L14" i="184"/>
  <c r="O14" i="184" s="1"/>
  <c r="L19" i="184"/>
  <c r="O19" i="184" s="1"/>
  <c r="L16" i="184"/>
  <c r="O16" i="184" s="1"/>
  <c r="O48" i="190"/>
  <c r="L47" i="190"/>
  <c r="O47" i="190" s="1"/>
  <c r="L44" i="190"/>
  <c r="O44" i="190" s="1"/>
  <c r="L42" i="190"/>
  <c r="O42" i="190" s="1"/>
  <c r="L36" i="190"/>
  <c r="O36" i="190" s="1"/>
  <c r="L34" i="190"/>
  <c r="O34" i="190" s="1"/>
  <c r="O32" i="190"/>
  <c r="L31" i="190"/>
  <c r="O31" i="190" s="1"/>
  <c r="O28" i="190"/>
  <c r="L27" i="190"/>
  <c r="O27" i="190" s="1"/>
  <c r="L24" i="190"/>
  <c r="O24" i="190" s="1"/>
  <c r="L19" i="190"/>
  <c r="O19" i="190" s="1"/>
  <c r="O18" i="190"/>
  <c r="L17" i="190"/>
  <c r="O17" i="190" s="1"/>
  <c r="L14" i="190"/>
  <c r="O14" i="190" s="1"/>
  <c r="J14" i="186"/>
  <c r="O21" i="186"/>
  <c r="O19" i="186"/>
  <c r="L13" i="186"/>
  <c r="O13" i="186" s="1"/>
  <c r="O19" i="188"/>
  <c r="M20" i="184"/>
  <c r="G19" i="136" s="1"/>
  <c r="O16" i="186"/>
  <c r="L14" i="186"/>
  <c r="O14" i="186" s="1"/>
  <c r="M24" i="186"/>
  <c r="G21" i="136" s="1"/>
  <c r="O23" i="188" l="1"/>
  <c r="O24" i="186"/>
  <c r="E21" i="136" s="1"/>
  <c r="N24" i="186"/>
  <c r="H21" i="136" s="1"/>
  <c r="O50" i="190"/>
  <c r="N7" i="190" s="1"/>
  <c r="N50" i="190"/>
  <c r="H20" i="136" s="1"/>
  <c r="O20" i="184"/>
  <c r="E19" i="136" s="1"/>
  <c r="G23" i="136"/>
  <c r="J12" i="191"/>
  <c r="J144" i="182"/>
  <c r="O144" i="182"/>
  <c r="O148" i="182" s="1"/>
  <c r="J146" i="182"/>
  <c r="O37" i="168"/>
  <c r="N33" i="168"/>
  <c r="O33" i="168" s="1"/>
  <c r="J33" i="168"/>
  <c r="N35" i="168"/>
  <c r="J35" i="168"/>
  <c r="O26" i="168"/>
  <c r="J17" i="168"/>
  <c r="J26" i="168"/>
  <c r="N61" i="168"/>
  <c r="O61" i="168" s="1"/>
  <c r="J61" i="168"/>
  <c r="N75" i="168"/>
  <c r="J75" i="168"/>
  <c r="N77" i="168"/>
  <c r="O77" i="168" s="1"/>
  <c r="J77" i="168"/>
  <c r="I23" i="136"/>
  <c r="D10" i="136" s="1"/>
  <c r="O35" i="168"/>
  <c r="J50" i="168"/>
  <c r="N50" i="168"/>
  <c r="O50" i="168" s="1"/>
  <c r="J92" i="168"/>
  <c r="O92" i="168"/>
  <c r="N21" i="168"/>
  <c r="J21" i="168"/>
  <c r="J36" i="168"/>
  <c r="J30" i="168"/>
  <c r="O30" i="168"/>
  <c r="O36" i="168"/>
  <c r="O57" i="168"/>
  <c r="O75" i="168"/>
  <c r="O81" i="168"/>
  <c r="N7" i="184"/>
  <c r="E22" i="136"/>
  <c r="N6" i="188"/>
  <c r="E20" i="136"/>
  <c r="L50" i="190"/>
  <c r="F20" i="136" s="1"/>
  <c r="O55" i="183"/>
  <c r="L20" i="184"/>
  <c r="F19" i="136" s="1"/>
  <c r="O41" i="191"/>
  <c r="L24" i="186"/>
  <c r="F21" i="136" s="1"/>
  <c r="L55" i="183"/>
  <c r="F18" i="136" s="1"/>
  <c r="L148" i="182"/>
  <c r="F16" i="136" s="1"/>
  <c r="N41" i="191"/>
  <c r="H17" i="136" s="1"/>
  <c r="L41" i="191"/>
  <c r="F17" i="136" s="1"/>
  <c r="N7" i="186"/>
  <c r="N7" i="182" l="1"/>
  <c r="E16" i="136"/>
  <c r="O21" i="168"/>
  <c r="O93" i="168" s="1"/>
  <c r="N93" i="168"/>
  <c r="H15" i="136" s="1"/>
  <c r="H23" i="136" s="1"/>
  <c r="N7" i="191"/>
  <c r="E17" i="136"/>
  <c r="E18" i="136"/>
  <c r="N7" i="183"/>
  <c r="F23" i="136"/>
  <c r="E23" i="136" l="1"/>
  <c r="N7" i="168"/>
  <c r="E15" i="136"/>
  <c r="E25" i="136" l="1"/>
  <c r="E26" i="136"/>
  <c r="E27" i="136" l="1"/>
  <c r="D9" i="136" s="1"/>
  <c r="C19" i="189" l="1"/>
  <c r="C20" i="189" s="1"/>
  <c r="C22" i="189" s="1"/>
</calcChain>
</file>

<file path=xl/sharedStrings.xml><?xml version="1.0" encoding="utf-8"?>
<sst xmlns="http://schemas.openxmlformats.org/spreadsheetml/2006/main" count="1124" uniqueCount="344">
  <si>
    <t>Nr.p.k.</t>
  </si>
  <si>
    <t>Daudzums</t>
  </si>
  <si>
    <t>Vienības izmaksas</t>
  </si>
  <si>
    <t>Kopā uz visu apjomu</t>
  </si>
  <si>
    <t>laika norma (c/h)</t>
  </si>
  <si>
    <t>darbietilpība (c/h)</t>
  </si>
  <si>
    <t>Mērvie nība</t>
  </si>
  <si>
    <t>Kopā</t>
  </si>
  <si>
    <t>Tai skaitā</t>
  </si>
  <si>
    <t>Lokālā tāme Nr. 1</t>
  </si>
  <si>
    <t>PVN 21%</t>
  </si>
  <si>
    <t>Objekta nosaukums</t>
  </si>
  <si>
    <t>euro</t>
  </si>
  <si>
    <r>
      <t>Tāmes izmaksas (</t>
    </r>
    <r>
      <rPr>
        <i/>
        <sz val="10"/>
        <rFont val="Arial Narrow"/>
        <family val="2"/>
        <charset val="186"/>
      </rPr>
      <t>euro</t>
    </r>
    <r>
      <rPr>
        <sz val="10"/>
        <rFont val="Arial Narrow"/>
        <family val="2"/>
        <charset val="186"/>
      </rPr>
      <t>)</t>
    </r>
  </si>
  <si>
    <t>Darbietilpība (c/h)</t>
  </si>
  <si>
    <t>m2</t>
  </si>
  <si>
    <t>kg</t>
  </si>
  <si>
    <t>m</t>
  </si>
  <si>
    <t>gab.</t>
  </si>
  <si>
    <t>Lokālā tāme Nr. 2</t>
  </si>
  <si>
    <t>Lokālā tāme Nr. 3</t>
  </si>
  <si>
    <t>Lokālā tāme Nr. 4</t>
  </si>
  <si>
    <t>Lokālā tāme Nr. 5</t>
  </si>
  <si>
    <t>Lokālā tāme Nr. 6</t>
  </si>
  <si>
    <t>Logi</t>
  </si>
  <si>
    <t>Vitrīnu montāža</t>
  </si>
  <si>
    <t>Alumīnija, metāla vai koka vitrīnas, krāsa RAL 0000. Vienkameru stikla pakete, stikls Saint-Gobain Glass - tonis Parsol Grey, sitienizturīgs stikls (triplex). 5580x2750(h); EI30; skaņas izolācija 33/32 db</t>
  </si>
  <si>
    <t>Durvju montāža</t>
  </si>
  <si>
    <t>Alumīnija, metāla vai koka vitrīnas, krāsa RAL 0000.
Vienkārtas vai Vienkameru stikla pakete, stikls Saint-Gobain Glass - tonis, Parsol Grey, sitienizturīgs stikls (triplex). 6050x2600(h);  skaņas izolācija 33/32 db</t>
  </si>
  <si>
    <t>Alumīnija, metāla vai koka vitrīnas, krāsa RAL 0000.
Vienkārtas vai Vienkameru stikla pakete, stikls Saint-Gobain Glass - tonis, Parsol Grey, sitienizturīgs stikls (triplex). 5500x2600(h); skaņas izolācija 33/32 db</t>
  </si>
  <si>
    <t>Alumīnija, metāla vai koka vitrīnas, krāsa RAL 0000.
Divkameru stikla pakete ar u vērtību mazāku vai vienādu ar 0.8, stikls Saint-Gobain Glass - tonis Parsol Grey, sitienizturīgs stikls (triplex). 2350x1150(h)</t>
  </si>
  <si>
    <t>Alumīnija, metāla vai koka vitrīnas, krāsa RAL 0000.
Divkameru stikla pakete ar u vērtību mazāku vai vienādu ar 0.8, stikls Saint-Gobain Glass - tonis Parsol Grey, sitienizturīgs stikls (triplex). 4200x1150(h)</t>
  </si>
  <si>
    <t>D-3; 900x2100, labās, Krāsotas gludas iekšdurvis /Reaton solo vai analoga tipa durvis standarta rokturis/anodēts alumīnijs, Iekaļamā objektu slēdzene/DIN standarta PZ cilindrs, Slēdzams no abām pusēm ar atslēgu</t>
  </si>
  <si>
    <t>D-3*; 900x2100, labās, Krāsotas gludas iekšdurvis /Reaton solo vai analoga tipa durvis standarta rokturis/anodēts alumīnijs, Iekaļamā objektu slēdzene/DIN standarta PZ cilindrs, Slēdzams no abām pusēm ar atslēgu</t>
  </si>
  <si>
    <t>D-4; 800x2100, labās, Krāsotas gludas iekšdurvis /Reaton solo vai analoga tipa durvis standarta rokturis/anodēts alumīnijs, Iekaļamā objektu slēdzene, standarta WC cilindrs, Slēdzams no iekšpuses un sarkanu simbolu slēgts no ārpuses</t>
  </si>
  <si>
    <t>D-4*; 800x2100, labās, Krāsotas gludas iekšdurvis /Reaton solo vai analoga tipa durvis standarta rokturis/anodēts alumīnijs, Iekaļamā objektu slēdzene, standarta WC cilindrs, Slēdzams no iekšpuses un sarkanu simbolu slēgts no ārpuses</t>
  </si>
  <si>
    <t>Lokālā tāme Nr. 7</t>
  </si>
  <si>
    <t>1.st. durvju montāža</t>
  </si>
  <si>
    <t>2.st. durvju montāža</t>
  </si>
  <si>
    <t>D-1; labās; 1000x2100, Krāsotas gludas iekšdurvis ar automātiski krītošo slieksni un piedurlīstēm /Reaton solo vai analoga tipa durvis, 33/32db, labās, standarta rokturis/anodēts alumīnijs, Iekaļamā objektu slēdzene/DIN standarta PZ cilindrs, Slēdzams no abām pusēm ar atslēgu</t>
  </si>
  <si>
    <t>D-1*; labās; 1000x2100, Krāsotas gludas iekšdurvis ar automātiski krītošo slieksni un piedurlīstēm /Reaton solo vai analoga tipa durvis, 33/32db, labās, standarta rokturis/anodēts alumīnijs, Iekaļamā objektu slēdzene/DIN standarta PZ cilindrs, Slēdzams no abām pusēm ar atslēgu</t>
  </si>
  <si>
    <t>Pagrabstāva durvju montāža</t>
  </si>
  <si>
    <t>3.st. durvju montāža</t>
  </si>
  <si>
    <t>D-3; labās; 900x2100 db33//32; Krāsotas gludas iekšdurvis /Reaton solo vai analoga tipa durvis; standarta rokturis/anodēts alumīnijs; Iekaļamā objektu slēdzene/DIN standarta PZ cilindrs, Slēdzams no abām pusēm ar atslēgu</t>
  </si>
  <si>
    <t>D-3*; kreisās; 900x2100 db33//32; Krāsotas gludas iekšdurvis /Reaton solo vai analoga tipa durvis; standarta rokturis/anodēts alumīnijs; Iekaļamā objektu slēdzene/DIN standarta PZ cilindrs, Slēdzams no abām pusēm ar atslēgu</t>
  </si>
  <si>
    <t>D-4; labās; 900x2100; Krāsotas gludas iekšdurvis /Reaton solo vai analoga tipa durvis; standarta rokturis/anodēts alumīnijs; Iekaļamā objektu slēdzene/standarta WC cilindrs, Slēdzams no iekšpuses un sarkanu simbolu slēgts no ārpuses</t>
  </si>
  <si>
    <t>D-5; labās; 900x2100; Krāsotas gludas iekšdurvis /Reaton solo vai analoga tipa durvis; standarta rokturis/anodēts alumīnijs; Iekaļamā objektu slēdzene/DIN standarta PZ cilindrs, Slēdzams no abām pusēm ar atslēgu</t>
  </si>
  <si>
    <t>D-5*; kreisās; 900x2100; Krāsotas gludas iekšdurvis /Reaton solo vai analoga tipa durvis; standarta rokturis/anodēts alumīnijs; Iekaļamā objektu slēdzene/DIN standarta PZ cilindrs, Slēdzams no abām pusēm ar atslēgu</t>
  </si>
  <si>
    <t>Du-1s; labās; EI30; 1000x2100; Metāla vai Alumīnija stiklotas (min 80%) ugunsdrošās durvis ar pastiprinātām eņģēm un pašaizvēršanās mehānismu un noblīvētām piedurlīstēm. standarta rokturis/anodēts alumīnijs; Nav paredzēta slēdzene</t>
  </si>
  <si>
    <t>Du-3s; divviru; EI30; 1800x2100; Metāla vai Alumīnija stiklotas (min 80%) ugunsdrošās durvis ar pastiprinātām eņģēm un pašaizvēršanās mehānismu un noblīvētām piedurlīstēm. Durvju vērtņu fiksējošā sistēma DIN EN 1155; standarta rokturis/anodēts alumīnijs; Nav paredzēta slēdzene</t>
  </si>
  <si>
    <t xml:space="preserve">Du-4; divviru; EI30; 2200x2100; Metāla vai Alumīnija ugunsdrošās durvis ar pastiprinātām eņģēm un pašaizvēršanās mehānismu un noblīvētām piedurlīstēm. Durvju vērtņu fiksējošā sistēma DIN EN 1155; standarta rokturis/anodēts alumīnijs; Nav paredzēta slēdzene  </t>
  </si>
  <si>
    <t>Du-5; divviru; EI30; 2400x2400; Metāla vai Alumīnija ugunsdrošās durvis ar pastiprinātām eņģēm un pašaizvēršanās mehānismu un noblīvētām piedurlīstēm. Durvju vērtņu fiksējošā sistēma DIN EN 1155;  standarta rokturis/anodēts alumīnijs; Nav paredzēta slēdze</t>
  </si>
  <si>
    <t xml:space="preserve">Du-7*; kreisās; EI30; 900x2100; Metāla vai Alumīnija ugunsdrošās durvis ar pastiprinātām eņģēm un pašaizvēršanās mehānismu un noblīvētām piedurlīstēm. standarta rokturis/anodēts alumīnijs; Nav paredzēta slēdzene </t>
  </si>
  <si>
    <t>Du-13*; kreisās; 1000x2100;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</si>
  <si>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Du-14; divviru; 2200x2100;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</si>
  <si>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Du-15; divviru; 2200x2100;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</si>
  <si>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Du-16; divviru; 1800x2100;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</si>
  <si>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Du-17; divviru; 2000x2100;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</si>
  <si>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Du-1s; kreisās; EI30; 1000x2100; Metāla vai Alumīnija stiklotas (min 80%) ugunsdrošās durvis ar pastiprinātām eņģēm un pašaizvēršanās mehānismu un noblīvētām piedurlīstēm. standarta rokturis/anodēts alumīnijs; Iekaļamā objektu slēdzene/DIN standarta PZ cilindrs, Slēdzams no abām pusēm ar atslēgu</t>
  </si>
  <si>
    <t>Du-3s; divviru; 1800x2100; Metāla vai Alumīnija stiklotas (min 80%) ugunsdrošās durvis ar pastiprinātām eņģēm un pašaizvēršanās mehānismu un noblīvētām piedurlīstēm. Durvju vērtņu fiksējošā sistēma DIN EN 1155; standarta rokturis/anodēts alumīnijs; Nav paredzēta slēdzene</t>
  </si>
  <si>
    <t>Du-4; divviru; EI30; 2200x2100; Metāla vai Alumīnija ugunsdrošās durvis ar pastiprinātām eņģēm un pašaizvēršanās mehānismu un noblīvētām piedurlīstēm. Durvju vērtņu fiksējošā sistēma DIN EN 1155; standarta rokturis/anodēts alumīnijs; Nav paredzēta slēdzene</t>
  </si>
  <si>
    <t>Du-9*; kreisās; EI30; 1000x2100; Metāla vai Alumīnija ugunsdrošās durvis ar pastiprinātām eņģēm un pašaizvēršanās mehānismu un noblīvētām piedurlīstēm. standarta rokturis/anodēts alumīnijs; Iekaļamā objektu slēdzene/DIN standarta PZ cilindrs, Slēdzams no abām pusēm ar atslēgu</t>
  </si>
  <si>
    <t>Du-10; labās; EI30; 1000x2100; Metāla vai Alumīnija ugunsdrošās durvis ar pastiprinātām eņģēm un pašaizvēršanās mehānismu un noblīvētām piedurlīstēm. standarta rokturis/anodēts alumīnijs; Nav paredzēta slēdzene</t>
  </si>
  <si>
    <t>Du-11; divviru; EI30; 1800x2100; Metāla vai Alumīnija ugunsdrošās durvis ar pastiprinātām eņģēm un pašaizvēršanās mehānismu un noblīvētām piedurlīstēm. standarta rokturis/anodēts alumīnijs; Iekaļamā objektu slēdzene/DIN standarta PZ cilindrs, Slēdzams no abām pusēm ar atslēgu</t>
  </si>
  <si>
    <t>Du-16; divviru; 1800x2100;  siltumvadāmības koef.k=1.2; Metāla vai alumīnija stiklotas (min 40%) ārdurvis, ar pašaizvēršanās mehānismu. panic horizontālais rokturis /anodēts alumīnijs;Iekaļamā objektu slēdzene/DIN standarta cilindrs (savietojams ar panic rokturi), Slēdzams no abām pusēm ar atslēgu</t>
  </si>
  <si>
    <t>D-3; labās; 900x2100 ; Krāsotas gludas iekšdurvis /Reaton solo vai analoga tipa durvis; standarta rokturis/anodēts alumīnijs; Iekaļamā objektu slēdzene/DIN standarta PZ cilindrs, Slēdzams no abām pusēm ar atslēgu</t>
  </si>
  <si>
    <t>D-3*; labās; 900x2100 ; Krāsotas gludas iekšdurvis /Reaton solo vai analoga tipa durvis; standarta rokturis/anodēts alumīnijs; Iekaļamā objektu slēdzene/DIN standarta PZ cilindrs, Slēdzams no abām pusēm ar atslēgu</t>
  </si>
  <si>
    <t>Du-3s; divviru; EI30, 1800x2100; Metāla vai Alumīnija stiklotas (min 80%) ugunsdrošās durvis ar pastiprinātām eņģēm un pašaizvēršanās mehānismu un noblīvētām piedurlīstēm. Durvju vērtņu fiksējošā sistēma DIN EN 1155; standarta rokturis/anodēts alumīnijs; Nav paredzēta slēdzene</t>
  </si>
  <si>
    <t>Du-8; labās; EI30; 1000x2100;  db33/32; Metāla vai Alumīnija ugunsdrošās durvis ar pastiprinātām eņģēm un pašaizvēršanās mehānismu un noblīvētām piedurlīstēm. standarta rokturis/anodēts alumīnijs; Iekaļamā objektu slēdzene/DIN standarta PZ cilindrs, Slēdzams no abām pusēm ar atslēgu</t>
  </si>
  <si>
    <t>Du-3s; divviru; EI30; 1800x2100; Metāla vai Alumīnija stiklotas (min 80%) ugunsdrošās durvis ar pastiprinātām eņģēm un pašaizvēršanās mehānismu un noblīvētām piedurlīstēm. Durvju vērtņu fiksējošā sistēma DIN EN 1155; panic horizontālais rokturis/anodēts alumīnijs; Iekaļamā objektu slēdzene/DIN standarta cilindrs (savietojams ar panic rokturi), Slēdzams no abām pusēm ar atslēgu</t>
  </si>
  <si>
    <t>Du-5; divviru; EI30; 2400x2400; Metāla vai Alumīnija ugunsdrošās durvis ar pastiprinātām eņģēm un pašaizvēršanās mehānismu un noblīvētām piedurlīstēm. Durvju vērtņu fiksējošā sistēma DIN EN 1155;  standarta rokturis/anodēts alumīnijs; Nav paredzēta slēdzene</t>
  </si>
  <si>
    <t>Du-7; labās; EI30; 900x2100; Metāla vai Alumīnija ugunsdrošās durvis ar pastiprinātām eņģēm un pašaizvēršanās mehānismu un noblīvētām piedurlīstēm. standarta rokturis/anodēts alumīnijs; Iekaļamā objektu slēdzene/DIN standarta PZ cilindrs, Slēdzams no abām pusēm ar atslēgu</t>
  </si>
  <si>
    <t>Du-8*; kreisās; EI30; 1000x2100;  db33/32; Metāla vai Alumīnija ugunsdrošās durvis ar pastiprinātām eņģēm un pašaizvēršanās mehānismu un noblīvētām piedurlīstēm. standarta rokturis/anodēts alumīnijs; Iekaļamā objektu slēdzene/DIN standarta PZ cilindrs, Slēdzams no abām pusēm ar atslēgu</t>
  </si>
  <si>
    <t>Du-18; labās; 1200x2100; Metāla vai Alumīnija ugunsdrošās durvis ar pastiprinātām eņģēm un pašaizvēršanās mehānismu un noblīvētām piedurlīstēm. standarta rokturis/anodēts alumīnijs; Iekaļamā objektu slēdzene/DIN standarta PZ cilindrs, Slēdzams no abām pusēm ar atslēgu</t>
  </si>
  <si>
    <t>Du-2s; labās; EI30; 1000x2100; Metāla vai Alumīnija stiklotas (min 80%) ugunsdrošās durvis ar pastiprinātām eņģēm un pašaizvēršanās mehānismu un noblīvētām piedurlīstēm. Durvju vērtņu fiksējošā sistēma DIN EN 1155; panic horizontālais rokturis EN 1125/anodēts alumīnijs; Iekaļamā objektu slēdzene/DIN standarta cilindrs (savietojams ar panic rokturi), Slēdzams no abām pusēm ar atslēgu</t>
  </si>
  <si>
    <t>Du-11; divviru; EI30; 1800x2100; Metāla vai Alumīnija ugunsdrošās durvis ar pastiprinātām eņģēm un pašaizvēršanās mehānismu un noblīvētām piedurlīstēm. panic horizontālais rokturis EN 1125/anodēts alumīnijs; Iekaļamā objektu slēdzene/DIN standarta cilindrs (savietojams ar panic rokturi), Slēdzams no abām pusēm ar atslēgu</t>
  </si>
  <si>
    <t>Du-9; labās; EI30; 1000x2100; Metāla vai Alumīnija ugunsdrošās durvis ar pastiprinātām eņģēm un pašaizvēršanās mehānismu un noblīvētām piedurlīstēm. standarta rokturis/anodēts alumīnijs; Iekaļamā objektu slēdzene/DIN standarta PZ cilindrs, Slēdzams no abām pusēm ar atslēgu</t>
  </si>
  <si>
    <t>DU-2s, labās, EI30, 1000x2100, Metāla vai Alumīnija stiklotas (min 80%) ugunsdrošās durvis ar pastiprinātām eņģēm un pašaizvēršanās mehānismu un noblīvētām piedurlīstēm. Durvju vērtņu fiksējošā sistēma DIN EN 1155, panic horizontālais rokturis/anodēts alumīnijs, Iekaļamā objektu slēdzene/DIN standarta cilindrs (savietojams ar panic rokturi), Slēdzams no abām pusēm ar atslēgu</t>
  </si>
  <si>
    <t>DU-2s*, labās, EI30, 1000x2100, Metāla vai Alumīnija stiklotas (min 80%) ugunsdrošās durvis ar pastiprinātām eņģēm un pašaizvēršanās mehānismu un noblīvētām piedurlīstēm. Durvju vērtņu fiksējošā sistēma DIN EN 1155, panic horizontālais rokturis/anodēts alumīnijs, Iekaļamā objektu slēdzene/DIN standarta cilindrs (savietojams ar panic rokturi), Slēdzams no abām pusēm ar atslēgu</t>
  </si>
  <si>
    <t>D-2; labāss; 1000x2100; db33/32; Krāsotas gludas iekšdurvis ar automātiski krītošo slieksni un piedurlīstēm /Reaton solo vai analoga tipa durvis; standarta rokturis/anodēts alumīnijs; Iekaļamā objektu slēdzene/standarta WC cilindrs, Slēdzams no iekšpuses un sarkanu simbolu slēgts no ārpuses</t>
  </si>
  <si>
    <t>D-1; labās; 1000x2100; db33/32; Krāsotas gludas iekšdurvis ar automātiski krītošo slieksni un piedurlīstēm /Reaton solo vai analoga tipa durvis; standarta rokturis/anodēts alumīnijs; Iekaļamā objektu slēdzene/DIN standarta PZ cilindrs, Slēdzams no abām pusēm ar atslēgu</t>
  </si>
  <si>
    <t>D-1*; kreisās; 1000x2100; db33/32; Krāsotas gludas iekšdurvis ar automātiski krītošo slieksni un piedurlīstēm /Reaton solo vai analoga tipa durvis; standarta rokturis/anodēts alumīnijs; Iekaļamā objektu slēdzene/DIN standarta PZ cilindrs, Slēdzams no abām pusēm ar atslēgu</t>
  </si>
  <si>
    <t>Du-12; labās; EI30; 1000x2100; siltumvadāmības koef.k=1.2;  Metāla vai alumīnija stiklotas (min 40%) ārdurvis, ar pašaizvēršanās mehānismu. panic horizontālais rokturis EN 1125/anodēts alumīnijs; Iekaļamā objektu slēdzene/DIN standarta cilindrs (savietojams ar panic rokturi), Slēdzams no abām pusēm ar atslēgu</t>
  </si>
  <si>
    <t>b</t>
  </si>
  <si>
    <t>h</t>
  </si>
  <si>
    <t>perimetrs</t>
  </si>
  <si>
    <t>palodze</t>
  </si>
  <si>
    <t>Du-6s; kreisās; EI30; 1000x2100; Metāla vai Alumīnija stiklotas (min 80%) ugunsdrošās durvis ar pastiprinātām eņģēm un pašaizvēršanās mehānismu un noblīvētām piedurlīstēm. standarta rokturis/anodēts alumīnijs; Iekaļamā objektu slēdzene/DIN standarta PZ cilindrs, Slēdzams no abām pusēm ar atslēgu</t>
  </si>
  <si>
    <t>D-1*, labās; 1000x2100; db33/32; Krāsotas gludas iekšdurvis ar automātiski krītošo slieksni un piedurlīstēm /Reaton solo vai analoga tipa durvis; standarta rokturis/anodēts alumīnijs; Iekaļamā objektu slēdzene/DIN standarta PZ cilindrs, Slēdzams no abām pusēm ar atslēgu</t>
  </si>
  <si>
    <t>Ārdurvju montāža</t>
  </si>
  <si>
    <t>apmales</t>
  </si>
  <si>
    <t>Alumīnija, metāla vitrīnas, krāsa RAL 0000. Divkameru stikla pakete ar u vērtību mazāku vai vienādu ar 0.8, stikls Saint-Gobain Glass - tonis Parsol Grey, sitienizturīgs stikls (triplex). 3580x1700(h), EI30</t>
  </si>
  <si>
    <t>Alumīnija, metāla vitrīnas, krāsa RAL 0000. Divkameru stikla pakete ar u vērtību mazāku vai vienādu ar 0.8, stikls Saint-Gobain Glass - tonis Parsol Grey, sitienizturīgs stikls (triplex). 4800x1700(h), EI30</t>
  </si>
  <si>
    <t>Alumīnija, metāla vitrīnas, krāsa RAL 0000. Divkameru stikla pakete ar u vērtību mazāku vai vienādu ar 0.8, stikls Saint-Gobain Glass - tonis Parsol Grey, sitienizturīgs stikls (triplex). 1350x1700(h), EI30</t>
  </si>
  <si>
    <t>Alumīnija, metāla vitrīnas, krāsa RAL 0000. Divkameru stikla pakete ar u vērtību mazāku vai vienādu ar 0.8, stikls Saint-Gobain Glass - tonis Parsol Grey, sitienizturīgs stikls (triplex). 1350x1630(h), EI30</t>
  </si>
  <si>
    <t>Tāmes izmaksas</t>
  </si>
  <si>
    <t>Kods, Tā mes Nr.</t>
  </si>
  <si>
    <t>būvizstrādājumi</t>
  </si>
  <si>
    <t>Būvdarbu nosaukums</t>
  </si>
  <si>
    <t xml:space="preserve">darba alga </t>
  </si>
  <si>
    <t xml:space="preserve">mehānismi </t>
  </si>
  <si>
    <t>kopā</t>
  </si>
  <si>
    <t>darba alga</t>
  </si>
  <si>
    <t>mehānismi</t>
  </si>
  <si>
    <t>summa</t>
  </si>
  <si>
    <t>Būvdarbu veids vai konstruktīvā elementa nosaukums</t>
  </si>
  <si>
    <t xml:space="preserve">Par kopējo summu, (euro) </t>
  </si>
  <si>
    <t>Kopējā darbietilpība, (c/h)</t>
  </si>
  <si>
    <t>(būvdarbu veids, vai konstruktīvā elementa nosaukums)</t>
  </si>
  <si>
    <t>Kopsavilkuma aprēķins Nr. 1</t>
  </si>
  <si>
    <t>Lokālā tāme Nr. 8</t>
  </si>
  <si>
    <t>gb</t>
  </si>
  <si>
    <t>kpl</t>
  </si>
  <si>
    <t>Vispārējie būvdarbi</t>
  </si>
  <si>
    <t>Sienas</t>
  </si>
  <si>
    <t>Griesti</t>
  </si>
  <si>
    <t>Grīdas</t>
  </si>
  <si>
    <r>
      <t>darba samaksas likme (</t>
    </r>
    <r>
      <rPr>
        <b/>
        <i/>
        <sz val="10"/>
        <rFont val="Arial Narrow"/>
        <family val="2"/>
        <charset val="186"/>
      </rPr>
      <t>euro</t>
    </r>
    <r>
      <rPr>
        <b/>
        <sz val="10"/>
        <rFont val="Arial Narrow"/>
        <family val="2"/>
        <charset val="186"/>
      </rPr>
      <t>/h)</t>
    </r>
  </si>
  <si>
    <t>Tiešās izmaksas kopā, t. sk. darba devēja sociālais nodoklis (24.09%)</t>
  </si>
  <si>
    <t>Tāme sastādīta 2018.gada tirgus cenās, pamatojoties uz AR daļas rasējumiem</t>
  </si>
  <si>
    <t>Pavisam kopā  (bez PVN)</t>
  </si>
  <si>
    <t>Apstiprinu:</t>
  </si>
  <si>
    <t>_______________________________</t>
  </si>
  <si>
    <t>pasūtītāja paraksts un tā atšifrējums</t>
  </si>
  <si>
    <t>Z.v.</t>
  </si>
  <si>
    <t xml:space="preserve"> BŪVNIECĪBAS KOPTĀME</t>
  </si>
  <si>
    <t>N.p.k.</t>
  </si>
  <si>
    <t>Objekta izmaksas (euro)</t>
  </si>
  <si>
    <t>2018. gada _____. ___________</t>
  </si>
  <si>
    <t>Sienas gruntēšana ar "Sadolin" Robust Vatrumsgrund</t>
  </si>
  <si>
    <t>Griestu špaktelēšana ar KNAUF ''UNIFLOT''</t>
  </si>
  <si>
    <t>Iekšējie atjaunošanas darbi 1. stāvā</t>
  </si>
  <si>
    <t>Iekšējie atjaunošanas darbi 2. stāvā</t>
  </si>
  <si>
    <t>Tāme sastādīta 2018.gada tirgus cenās, pamatojoties uz AR, BK daļas rasējumiem</t>
  </si>
  <si>
    <t>Pārsedzes</t>
  </si>
  <si>
    <t>Pārsedze AP2</t>
  </si>
  <si>
    <t>Pārsedze AP1</t>
  </si>
  <si>
    <t>Atsevišķo būvelementu demontāžas darbi</t>
  </si>
  <si>
    <t>m3</t>
  </si>
  <si>
    <t>Būvgružu izvešana, utilizēšana</t>
  </si>
  <si>
    <t>Tāme sastādīta 2018.gada tirgus cenās, pamatojoties uz AR un ĢP daļas rasējumiem</t>
  </si>
  <si>
    <t>Būvlaukuma organizācija</t>
  </si>
  <si>
    <t>Informatīvā stenda (ziņas par būvfirmu u.c.) izgatavošana un uzstādīšana</t>
  </si>
  <si>
    <t>Ugunsdzēsības stenda ierīkošana</t>
  </si>
  <si>
    <t>Brīdinošās, norobežojošās lentas uzstādīšana</t>
  </si>
  <si>
    <t>obj</t>
  </si>
  <si>
    <t>Brīdinājuma zīmju par būvdarbu norisi uzstādīšana</t>
  </si>
  <si>
    <t>Būvgružu konteinera novietošana būvdarbu periodā</t>
  </si>
  <si>
    <t>Biotualetes novietošana būvdarbu laikā (izvešana 4 reizes mēnesī)</t>
  </si>
  <si>
    <t>mēn</t>
  </si>
  <si>
    <t>Būvmateriālu pagaidu grautņu laukuma ierīkošana</t>
  </si>
  <si>
    <t>Administrācijas, strādnieku vagoniņa uzstādīšana</t>
  </si>
  <si>
    <t>Instrumentu / būvizstrādājumu vagoniņa uzstādīšana</t>
  </si>
  <si>
    <t>Pagaidu būvžoga uzstādīšana</t>
  </si>
  <si>
    <t>Dažādi darbi</t>
  </si>
  <si>
    <t>Tāme sastādīta 2018.gada tirgus cenās, pamatojoties uz DOP daļas rasējumiem</t>
  </si>
  <si>
    <t>Objekta nosaukums: Daudzdzīvokļu dzīvojamās mājas daļas atjaunošana</t>
  </si>
  <si>
    <t>Objekta adrese: Skolas ielā 1, Nīcā</t>
  </si>
  <si>
    <t>Dzīvoklis Nr. 7 (telpa Nr. 1,5,6)</t>
  </si>
  <si>
    <t>Preskartona ieklāšana uz esošās dēļu grīdas</t>
  </si>
  <si>
    <t>Grīdas krāsošana 2 kārtās</t>
  </si>
  <si>
    <t>Dzīvoklis Nr. 7 (telpa Nr. 2,3)</t>
  </si>
  <si>
    <t>Esošā flīžu seguma noņemšana</t>
  </si>
  <si>
    <t>Hidroizolācijas kārtas ierīkošana</t>
  </si>
  <si>
    <t>Grīdas gruntēšana, flīzēšana (malta akmens flīzes 200x200mm (pretslīdes koeficients r10) uz flīžu līmes ''KNAUF K4'', fūgu java ''KNAUF''</t>
  </si>
  <si>
    <t>Dzīvoklis Nr. 7 (telpa Nr. 4)</t>
  </si>
  <si>
    <t>Grīdas gruntēšana ar kontaktgrunti</t>
  </si>
  <si>
    <t>Esošā linoleja seguma noņemšana</t>
  </si>
  <si>
    <t>Nodilumizturīga linoleja "Forbo" ieklāšana uz līmes</t>
  </si>
  <si>
    <t>Kāpņu telpa</t>
  </si>
  <si>
    <t>Esošā bojātā un nestabilā apmetuma nokalšana</t>
  </si>
  <si>
    <t>Sienu virsmu attīrīšana, gruntēšana ar  "Knauf" Tiefgrund</t>
  </si>
  <si>
    <t>Apmetuma atjaunošana ar cementa javas apmetumu</t>
  </si>
  <si>
    <t>Sienu virsmu attīrīšana, gruntēšana ar  "Sadolin" Stopgrund</t>
  </si>
  <si>
    <t>Telpās Nr. 1 un Nr. 5 sienu virsmu attīrīšana, gruntēšana ar  "Knauf" Tiefgrund</t>
  </si>
  <si>
    <t>Projektēto "Bauroc" bloku starpsienu apdare ar ģipškartona loksnēm tās pielīmējot ar "Knauf" Perlfix līmi, papildus nostiprinot loksnes pie sienas ar dībeļiem</t>
  </si>
  <si>
    <t>Sienu špaktelēšana ar KNAUF ''UNIFLOT''</t>
  </si>
  <si>
    <t xml:space="preserve">Krāsojamo tapešu līmēšana </t>
  </si>
  <si>
    <t>Sienas krāsošana ar lateksa krāsu ''Sadolin'' Bindo 20 gaišā tonī</t>
  </si>
  <si>
    <t>Sienas krāsošana ar lateksa krāsu ''Sadolin'' Bindo 20, toni (sienas apakšējo daļu krāsot toni pielāgojot esošajam tonim esošā krāsojuma augstumā, sienas augšējo daļu krāsot baltā tonī)</t>
  </si>
  <si>
    <t>Plastmasas grīdlīstu montāža</t>
  </si>
  <si>
    <t xml:space="preserve">Sienu apdare ar glazētām keramikas flīzēm 200x200mm 2m uz flīžu līmes ''KNAUF K4'', fūgu java ''KNAUF''augstumā no grīdas, (telpā nr.2 tikai  uz sienām ap vannu un uz visām sienām telpā  nr.3) </t>
  </si>
  <si>
    <t>Sienas krāsošana ar lateksa krāsu ''Sadolin'' Vatrum baltā tonī (virs flīzēm)</t>
  </si>
  <si>
    <t>Grīdas cokola izbūve no malta akmens flīzēm 100mm augstumā</t>
  </si>
  <si>
    <t xml:space="preserve">Sienu virsmu attīrīšana, gruntēšana ar  "Knauf" Tiefgrund (kas atdala telpu nr.2 un nr.4) </t>
  </si>
  <si>
    <t xml:space="preserve">Sienu apdare ar glazētām keramikas flīzēm 200x200mm 0,9m līdz 1,5m augstumam no grīdas uz flīžu līmes ''KNAUF K4'', fūgu java ''KNAUF''augstumā no grīdas, (telpā nr.2 tikai  uz sienām ap vannu un uz visām sienām telpā  nr.3) </t>
  </si>
  <si>
    <t>Sienas tapešu līmēšana (izvēlēties tapetes līdzvērtīgas esošajām)</t>
  </si>
  <si>
    <t>Dzīvoklis Nr. 8 (telpa Nr. 1,2)</t>
  </si>
  <si>
    <t>Dzīvoklis Nr. 9</t>
  </si>
  <si>
    <t>durvju  d-1 ailes apdare: virsmu attīrīšana, gruntēšana ar  "Knauf" Tiefgrund, špaktelēšana ar KNAUF ''UNIFLOT'', gruntēšana ar "Sadolin" Robust Vatrumsgrund, krāsošana ar lateksa krāsu ''Sadolin'' Bindo 20 gaišā tonī</t>
  </si>
  <si>
    <t>Esošo griestu attīrīšana, gruntēšana ar  "Knauf" Tiefgrund</t>
  </si>
  <si>
    <t>Griestu gruntēšana ar "Sadolin" Bindo base</t>
  </si>
  <si>
    <t>Griestu krāsošana ar lateksa krāsu ''Innetak'' baltā tonī</t>
  </si>
  <si>
    <t>Griestu gruntēšana ar "Sadolin" Stopgrund</t>
  </si>
  <si>
    <t>Griestu krāsošana ar lateksa krāsu ''Vatrum'' baltā tonī</t>
  </si>
  <si>
    <t>Dzīvoklis Nr. 6 (telpa Nr. 5,6)</t>
  </si>
  <si>
    <t>Dzīvoklis Nr. 10 (telpa Nr.1,5,6)</t>
  </si>
  <si>
    <t>Esošā koka grīdas seguma noņemšana</t>
  </si>
  <si>
    <t>ESTRICH C-20 betona ar polipropilēna fibrām 0.9kg/m3 ar siltās grīdas konstrukcijas 60 mm izbūve</t>
  </si>
  <si>
    <t>Lamināta zemseguma ieklāšana</t>
  </si>
  <si>
    <t>Lamināta seguma ieklāšana</t>
  </si>
  <si>
    <t>Dzīvoklis Nr. 10 (telpa Nr.2,3)</t>
  </si>
  <si>
    <t>Dzīvoklis Nr. 10 (telpa Nr.4)</t>
  </si>
  <si>
    <t>Dzīvoklis Nr. 11 (telpa Nr.1,2)</t>
  </si>
  <si>
    <t>Apmetuma atjaunošana ar cementa javas apmetumu (atsevišķās vietās, kur tiek pārmūrēta ķieģeļu siena)</t>
  </si>
  <si>
    <t>Sienu virsmu attīrīšana, gruntēšana ar  "Knauf" Tiefgrund (telpā Nr. 5)</t>
  </si>
  <si>
    <t>Cementa javas apmetuma izveidošana (atsevišķās vietās, kur tiek pārmūrēta ķieģeļu siena)</t>
  </si>
  <si>
    <t>Esošo sienu virsmu attīrīšana, gruntēšana ar  "Knauf" Tiefgrund</t>
  </si>
  <si>
    <t>Sienu virsmu attīrīšana, gruntēšana ar  "Knauf" Tiefgrund (telpā Nr. 3)</t>
  </si>
  <si>
    <t>Esošās sienas (kas atdala telpu nr.2 un nr.4)  virsmu attīrīšana, gruntēšana ar  "Knauf" Tiefgrund</t>
  </si>
  <si>
    <t xml:space="preserve">Sienu apdare ar glazētām keramikas flīzēm 200x200mm 2m uz flīžu līmes ''KNAUF K4'', fūgu java ''KNAUF''augstumā no grīdas, (0,9m līdz 1,5m augstumam no grīdas) </t>
  </si>
  <si>
    <t>Telpā nr.2 sienu virsmu attīrīšana, gruntēšana ar  "Knauf" Tiefgrund</t>
  </si>
  <si>
    <t>Dzīvoklis Nr. 12</t>
  </si>
  <si>
    <t>Griestu izlīdzināšana ar ''KNAUF'' apmetuma sastāvu</t>
  </si>
  <si>
    <t>Griestu gruntēšana ar  "Knauf" Tiefgrund</t>
  </si>
  <si>
    <t>Ūdensvada un kanalizācijas izbūve</t>
  </si>
  <si>
    <t>Ūdensvadi Ū1;KŪ</t>
  </si>
  <si>
    <t>Esošu ūdensvadu demontāža</t>
  </si>
  <si>
    <t xml:space="preserve">Pievienojuma mezglu pie maģistrālā cauruļvada pagrabā pārbūve </t>
  </si>
  <si>
    <t>vieta</t>
  </si>
  <si>
    <t>Kanalizācija K1</t>
  </si>
  <si>
    <t>Pievienošanās esošai nosēdumu tvertnei pagrabā</t>
  </si>
  <si>
    <t>Cauruma kalšana un aizdarināšana ar ugunsdrošu materiālu uz bēniņu stāvu</t>
  </si>
  <si>
    <t xml:space="preserve">Esošu caurumu aizdarināšana ar ugunsdrošiem materiāliem pārsegumos </t>
  </si>
  <si>
    <t xml:space="preserve">Esošu plastmasas un ķeta kanalizācijas cauruļvadu demontāža </t>
  </si>
  <si>
    <t xml:space="preserve">Esošu keramikas kanalizācijas stāvvadu Ø 150 mm demontāža </t>
  </si>
  <si>
    <t>Esošu vannu demontāža</t>
  </si>
  <si>
    <t>Esošu sēdpodu demontāža</t>
  </si>
  <si>
    <t>Esošu virtuves izlietņu demontāža</t>
  </si>
  <si>
    <t>Esošu grīdas trapu demontāža un aizdarināšana</t>
  </si>
  <si>
    <t>Esošu karstā ūdens sildīšanas krāšņu demontāža</t>
  </si>
  <si>
    <t>Plastmasas polipropilēna spiediena caurules montāža PN 10  Ø 20 mm ar savienošanas veidgabaliem un stiprināšanas kronšteiniem</t>
  </si>
  <si>
    <t>Plastmasas polipropilēna spiediena caurules montāža PN 16  Ø 20 mm ar savienošanas veidgabaliem un stiprināšanas kronšteiniem</t>
  </si>
  <si>
    <t>Lodveida noslēgventīļa montāža Ø ½”</t>
  </si>
  <si>
    <t>Lodveida noslēgventīļa montāža  Ø ¾”</t>
  </si>
  <si>
    <t>Tukšošanas krāna montāža Ø ½”</t>
  </si>
  <si>
    <t>Ūdens mērītāja montāža Ø 15 mm</t>
  </si>
  <si>
    <t>Sieta filtra montāža Ø ½”</t>
  </si>
  <si>
    <t>Mazgātņu jaucējkrāna montāža</t>
  </si>
  <si>
    <t>Vannas - dušas jaucējkrāna montāža</t>
  </si>
  <si>
    <t>Elektriskā ūdens sildītāja montāža 100 l, 1.5 kW</t>
  </si>
  <si>
    <t>Plastmasas polipropilēna kanalizācijas caurules iekšdarbiem Ø 110 mm ar stiprināšanas kronšteiniem montāža</t>
  </si>
  <si>
    <t>Plastmasas polipropilēna kanalizācijas caurules iekšdarbiem Ø 50 mm ar stiprināšanas kronšteiniem montāža</t>
  </si>
  <si>
    <t>Plastmasas cauruļvadu savienošanas detaļas Ø50,110 mm montāža</t>
  </si>
  <si>
    <t>Keramikas sēdpoda ar skalošanas kasti montāža</t>
  </si>
  <si>
    <t>Nerūsējošā tērauda trauku mazgātnes ar sifonu montāža</t>
  </si>
  <si>
    <t>Vannas l=1500 mm ar sifonu montāža</t>
  </si>
  <si>
    <t>Dzīvoklis Nr. 6 (US-1 el. sad.)</t>
  </si>
  <si>
    <t>Rievu kalšana sienās</t>
  </si>
  <si>
    <t xml:space="preserve">Caurumu urbšana sienās kārbām, nozarkārbām </t>
  </si>
  <si>
    <t>Dzīvoklis Nr. 10 (US-2 el. sad.)</t>
  </si>
  <si>
    <t>Dzīvoklis Nr. 11 (US-2 el. sad.)</t>
  </si>
  <si>
    <t>Dzīvoklis Nr. 4,5,12</t>
  </si>
  <si>
    <t>US-1; US -2 el. sadalnes</t>
  </si>
  <si>
    <t>Kabeļa (N)YM-J-3x2,5mm² montāža</t>
  </si>
  <si>
    <t>Kabeļa (N)YM-J-3x1,5mm² montāža</t>
  </si>
  <si>
    <t>Nozarkārbas ar spailēm 1,5-2,5mm², z/a montāža</t>
  </si>
  <si>
    <t>Kontaktligzdas ar zemi, 2-vietīga, IP20, 1F, 16A, z/a montāža</t>
  </si>
  <si>
    <t>Kontaktligzdas ar zemi, 1-vietīga, IP44, 1F, 16A, z/a montāža</t>
  </si>
  <si>
    <t>Slēdža 1-polīgs IP20, z/a montāža</t>
  </si>
  <si>
    <t>Slēdža 2-polīgs IP20, z/a montāža</t>
  </si>
  <si>
    <t>Slēdžu un rozetes kārbas montāža</t>
  </si>
  <si>
    <t>Automāta 1P C16A montāža</t>
  </si>
  <si>
    <t>Kombinētā noplūdes automātslēdža 2P C16A/30mA montāža</t>
  </si>
  <si>
    <t xml:space="preserve">Esošo stāvu elektrosadales tīrīšana un krasošana </t>
  </si>
  <si>
    <t>DIN montāžas sliedes 24 mod. vietas montāža</t>
  </si>
  <si>
    <t>Elektroapgādes iekšējo tīklu izbūve</t>
  </si>
  <si>
    <t>Tāme sastādīta 2018.gada tirgus cenās, pamatojoties uz EL daļas rasējumiem</t>
  </si>
  <si>
    <t>Tāme sastādīta 2018.gada tirgus cenās, pamatojoties uz UK daļas rasējumiem</t>
  </si>
  <si>
    <t>Pārsegums</t>
  </si>
  <si>
    <t>M-1</t>
  </si>
  <si>
    <t>Veidņu ar gludu virsmu montāža, demontāža</t>
  </si>
  <si>
    <t>Stiegrojuma ∅6, ∅10, ∅12 ierīkošana</t>
  </si>
  <si>
    <t>Monolītās dz.betona pārseguma M-1 betonēšana, Betons C20/25</t>
  </si>
  <si>
    <t>M-2</t>
  </si>
  <si>
    <t>"Bauroc" pārsedzes 200x200x2400 montāža</t>
  </si>
  <si>
    <t>"Bauroc" pārsedzes 200x200x2000 montāža</t>
  </si>
  <si>
    <t>Starpsienas</t>
  </si>
  <si>
    <t>"Bauroc" Starpsienu b-150mm izbūve bijušo ķieģeļu mūra vietās, sasaistei ar esošo  ķieģeļu mūri  izmantot pa 2 stiegrām ∅10 b500 katrā 4. mūra šuvē. stiegras ieurbt esošajā sienā ~200mm un iecementēt</t>
  </si>
  <si>
    <t>"Bauroc" Starpsienu b-100mm izbūve bijušo ķieģeļu mūra vietās, sasaistei ar esošo  ķieģeļu mūri  izmantot pa 2 stiegrām ∅10 b500 katrā 4. mūra šuvē. stiegras ieurbt esošajā sienā ~200mm un iecementēt</t>
  </si>
  <si>
    <t>Ārējās sienas mūrējums</t>
  </si>
  <si>
    <t>Silikātķieģeļu mūra sienas b-510mm izbūve bijušo ķieģeļu mūra vietās, sasaistei ar esošo  ķieģeļu mūri  izmantot pa 2 stiegrām ∅10 b500 katrā 4. mūra šuvē. stiegras ieurbt esošajā sienā ~200mm un iecementēt</t>
  </si>
  <si>
    <t>Bēniņu siltinājums virs 2. stāva pārseguma</t>
  </si>
  <si>
    <t>Tvaika izolācijas plēves ierīkošana</t>
  </si>
  <si>
    <t>Beramās akmens vates kārtas ierīkošana virs 2. stāva pārseguma b-300mm</t>
  </si>
  <si>
    <t>Sienas notīrīšana, gruntēšana</t>
  </si>
  <si>
    <t>Sienas armēšana ar armēšanas javu iestrādājot PVC stiklšķiedras sietu</t>
  </si>
  <si>
    <t>Sienas gruntēšana</t>
  </si>
  <si>
    <t>Sienas dekoratīvā apmetuma iestrāde</t>
  </si>
  <si>
    <t>Sienas krāsošana</t>
  </si>
  <si>
    <t>Fasādes atjaunošana</t>
  </si>
  <si>
    <t>Loga un durvju aiļu gruntēšana</t>
  </si>
  <si>
    <t>Loga un durvju aiļu armēšana ar armēšanas javu iestrādājot PVC stiklšķiedras sietu</t>
  </si>
  <si>
    <t>Loga un durvju aiļu dekoratīvā apmetuma iestrāde</t>
  </si>
  <si>
    <t>Loga un durvju aiļu krāsošana</t>
  </si>
  <si>
    <t>Siltumizolācijas PAROC LINIO 15 30mm pielīmēšana loga ailei</t>
  </si>
  <si>
    <t>Vēdināšanas restīšu nomaiņu pie sienas kanāliem</t>
  </si>
  <si>
    <t>Vēdināšanas restītes</t>
  </si>
  <si>
    <t>Durvis</t>
  </si>
  <si>
    <t>D-1 Dzīvokļa metāla ārdurvju 930x2070 (Komplektā ar durvju kārbu, aplodām, durvju slēdzeni, enģēm un rokturi) montāža, veicot aiļu apdari pēc montāžas</t>
  </si>
  <si>
    <t>D-2 Blīvju gludu HDF iekšdurvju 800x2100 (Komplektā ar durvju kārbu, aplodām, durvju slēdzeni, enģēm un rokturi) montāža, veicot aiļu apdari pēc montāžas</t>
  </si>
  <si>
    <t>D-1k Dzīvokļa metāla ārdurvju 930x2070 (Komplektā ar durvju kārbu, aplodām, enģēm un rokturi) montāža, veicot aiļu apdari pēc montāžas</t>
  </si>
  <si>
    <t>D-2k Blīvju gludu HDF iekšdurvju 800x2100 (Komplektā ar durvju kārbu, aplodām, durvju slēdzeni, enģēm un rokturi) montāža, veicot aiļu apdari pēc montāžas</t>
  </si>
  <si>
    <t>D-3 Blīvju gludu HDF iekšdurvju 900x2100 (Komplektā ar durvju kārbu, aplodām, durvju slēdzeni, enģēm un rokturi) montāža, veicot aiļu apdari pēc montāžas</t>
  </si>
  <si>
    <t>D-3k Blīvju gludu HDF iekšdurvju 900x2100 (Komplektā ar durvju kārbu, aplodām, durvju slēdzeni, enģēm un rokturi) montāža, veicot aiļu apdari pēc montāžas</t>
  </si>
  <si>
    <t>D-4k Sienas skapja durvju vērtņu remonts</t>
  </si>
  <si>
    <t>L-1 PVC loga 1980x1380 montāža (Logu blīvēšanai izmantojot membrānlentas PENOSIL, pašuzbriestošās lentas PENOSIL PREMIUM EXPANDING TAPE), veicot aiļu apdari pēc montāžas, iekšējās un ārējās palodzes montāža</t>
  </si>
  <si>
    <t>L-2 PVC loga 1980x1380 montāža (Logu blīvēšanai izmantojot membrānlentas PENOSIL, pašuzbriestošās lentas PENOSIL PREMIUM EXPANDING TAPE), veicot aiļu apdari pēc montāžas, iekšējās un ārējās palodzes montāža</t>
  </si>
  <si>
    <t>L-3 PVC loga 1380x1380 montāža (Logu blīvēšanai izmantojot membrānlentas PENOSIL, pašuzbriestošās lentas PENOSIL PREMIUM EXPANDING TAPE), veicot aiļu apdari pēc montāžas, iekšējās un ārējās palodzes montāža</t>
  </si>
  <si>
    <t>L-4 PVC loga 780x800 montāža (Logu blīvēšanai izmantojot membrānlentas PENOSIL, pašuzbriestošās lentas PENOSIL PREMIUM EXPANDING TAPE), veicot aiļu apdari pēc montāžas, iekšējās un ārējās palodzes montāža</t>
  </si>
  <si>
    <t>Starpsienu demontāžas darbi</t>
  </si>
  <si>
    <t>Notekcaurule</t>
  </si>
  <si>
    <t>Lietus ūdeņu notekcaurules nomaiņa</t>
  </si>
  <si>
    <t>Bojāto pārseguma paneļu demontāžas darbi</t>
  </si>
  <si>
    <t>Esošo ārsienu nenostiprinātā mūra ķieģeļu daļas demontāža</t>
  </si>
  <si>
    <t>Esošo logu demontāžas darbi</t>
  </si>
  <si>
    <t>Esošo durvju demontāžas darbi</t>
  </si>
  <si>
    <t>Esošās bojātās fasādes siltinājuma daļas demontāža</t>
  </si>
  <si>
    <t>Esošās bojāto loga aiļu siltinājuma daļas demontāža</t>
  </si>
  <si>
    <t>Esošā bojātā bēniņu siltinājuma demontāža</t>
  </si>
  <si>
    <t>Sastatņu izbūve, norobežojošā sieta montāža</t>
  </si>
  <si>
    <t>Materiālu pacēlāja montāža uz visu būvdarbu laiku</t>
  </si>
  <si>
    <t>Pārseguma paneļu pagaidu balstu īre (1. kpl.)</t>
  </si>
  <si>
    <t>Siltumizolācijas Akmens vate PAROC LINIO 10 100mm pielīmēšana, nostiprinot ar fasādes dībeļiem</t>
  </si>
  <si>
    <t>Daudzdzīvokļu dzīvojamās mājas daļas atjaunošana</t>
  </si>
  <si>
    <t>Daudzdzīvokļu dzīvojamās mājas daļas atjaunošana Skolas ielā 1, Nīcā</t>
  </si>
  <si>
    <t>Durvju, logu ierīkošana</t>
  </si>
  <si>
    <t>Virsizdevumi (___%)</t>
  </si>
  <si>
    <t>t.sk. darba aizsardzība (___%)</t>
  </si>
  <si>
    <t>Peļņa (___%)</t>
  </si>
  <si>
    <t>Tāme sastādīta 2018. gada __________________</t>
  </si>
  <si>
    <t>Sertifikāta Nr. _________________</t>
  </si>
  <si>
    <t>Sertifikāta Nr. __________________</t>
  </si>
  <si>
    <t xml:space="preserve">Pārbaudīja: _______________ </t>
  </si>
  <si>
    <t>Sastādīja: _______________</t>
  </si>
  <si>
    <t xml:space="preserve">Pasūtījuma Nr. </t>
  </si>
  <si>
    <t xml:space="preserve">Sastādija:                                                </t>
  </si>
  <si>
    <t xml:space="preserve"> Sertif. Nr. ______________  (paraksts un tā atšifrējums, datums)</t>
  </si>
  <si>
    <t>Tāme sastādīta 2018. gada _______________________</t>
  </si>
  <si>
    <t>Pasūtījuma Nr._____________________</t>
  </si>
  <si>
    <t>Pasūtījuma Nr. ________</t>
  </si>
  <si>
    <t xml:space="preserve">Tāme sastādīta 2018. gada </t>
  </si>
  <si>
    <t>Tāme sastādīta 2018. gada</t>
  </si>
  <si>
    <t>6.pielikums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</si>
</sst>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 _€_-;\-* #,##0.00\ _€_-;_-* &quot;-&quot;??\ _€_-;_-@_-"/>
    <numFmt numFmtId="164" formatCode="_-* #,##0.00_-;\-* #,##0.00_-;_-* &quot;-&quot;??_-;_-@_-"/>
    <numFmt numFmtId="165" formatCode="_(* #,##0.00_);_(* \(#,##0.00\);_(* &quot;-&quot;??_);_(@_)"/>
    <numFmt numFmtId="166" formatCode="#.00"/>
    <numFmt numFmtId="167" formatCode="#."/>
    <numFmt numFmtId="168" formatCode="m\o\n\th\ d\,\ yyyy"/>
    <numFmt numFmtId="169" formatCode="0.0000"/>
    <numFmt numFmtId="170" formatCode="_-* #,##0.00\ _L_s_-;\-* #,##0.00\ _L_s_-;_-* &quot;-&quot;??\ _L_s_-;_-@_-"/>
    <numFmt numFmtId="171" formatCode="0.00;[Red]0.00"/>
    <numFmt numFmtId="172" formatCode="0.0"/>
    <numFmt numFmtId="173" formatCode="0.0;[Red]0.0"/>
  </numFmts>
  <fonts count="37">
    <font>
      <sz val="10"/>
      <name val="Arial"/>
      <charset val="186"/>
    </font>
    <font>
      <sz val="10"/>
      <name val="Arial"/>
      <charset val="186"/>
    </font>
    <font>
      <sz val="10"/>
      <name val="Arial"/>
      <family val="2"/>
      <charset val="186"/>
    </font>
    <font>
      <sz val="10"/>
      <name val="Helv"/>
    </font>
    <font>
      <sz val="1"/>
      <color indexed="8"/>
      <name val="Courier"/>
      <family val="1"/>
      <charset val="186"/>
    </font>
    <font>
      <b/>
      <sz val="1"/>
      <color indexed="8"/>
      <name val="Courier"/>
      <family val="1"/>
      <charset val="186"/>
    </font>
    <font>
      <sz val="10"/>
      <name val="Arial Narrow"/>
      <family val="2"/>
      <charset val="186"/>
    </font>
    <font>
      <b/>
      <sz val="10"/>
      <name val="Arial Narrow"/>
      <family val="2"/>
      <charset val="186"/>
    </font>
    <font>
      <i/>
      <sz val="10"/>
      <name val="Arial Narrow"/>
      <family val="2"/>
      <charset val="186"/>
    </font>
    <font>
      <sz val="10"/>
      <name val="Arial"/>
      <family val="2"/>
    </font>
    <font>
      <sz val="12"/>
      <name val="Arial Narrow"/>
      <family val="2"/>
      <charset val="186"/>
    </font>
    <font>
      <b/>
      <sz val="11"/>
      <name val="Arial Narrow"/>
      <family val="2"/>
      <charset val="186"/>
    </font>
    <font>
      <sz val="10"/>
      <name val="Arial Narrow"/>
      <family val="2"/>
    </font>
    <font>
      <b/>
      <sz val="10"/>
      <name val="Arial Narrow"/>
      <family val="2"/>
    </font>
    <font>
      <sz val="11"/>
      <name val="Arial Narrow"/>
      <family val="2"/>
    </font>
    <font>
      <sz val="11"/>
      <color indexed="9"/>
      <name val="Arial Narrow"/>
      <family val="2"/>
    </font>
    <font>
      <sz val="11"/>
      <color indexed="10"/>
      <name val="Arial Narrow"/>
      <family val="2"/>
    </font>
    <font>
      <b/>
      <sz val="11"/>
      <name val="Arial Narrow"/>
      <family val="2"/>
    </font>
    <font>
      <sz val="10"/>
      <color indexed="10"/>
      <name val="Arial Narrow"/>
      <family val="2"/>
    </font>
    <font>
      <sz val="12"/>
      <name val="Arial Narrow"/>
      <family val="2"/>
    </font>
    <font>
      <sz val="11"/>
      <color indexed="8"/>
      <name val="Calibri"/>
      <family val="2"/>
      <charset val="186"/>
    </font>
    <font>
      <sz val="10"/>
      <name val="Arial"/>
      <family val="2"/>
      <charset val="204"/>
    </font>
    <font>
      <sz val="8"/>
      <name val="Arial"/>
      <family val="2"/>
      <charset val="186"/>
    </font>
    <font>
      <b/>
      <i/>
      <sz val="10"/>
      <name val="Arial Narrow"/>
      <family val="2"/>
      <charset val="186"/>
    </font>
    <font>
      <sz val="10"/>
      <name val="Arial"/>
      <family val="2"/>
      <charset val="186"/>
    </font>
    <font>
      <sz val="10"/>
      <color indexed="8"/>
      <name val="MS Sans Serif"/>
      <family val="2"/>
      <charset val="204"/>
    </font>
    <font>
      <b/>
      <i/>
      <sz val="16"/>
      <name val="Arial"/>
      <family val="2"/>
      <charset val="186"/>
    </font>
    <font>
      <sz val="10"/>
      <name val="MS Sans Serif"/>
      <family val="2"/>
      <charset val="186"/>
    </font>
    <font>
      <b/>
      <sz val="14"/>
      <name val="Arial Narrow"/>
      <family val="2"/>
    </font>
    <font>
      <b/>
      <sz val="12"/>
      <name val="Arial Narrow"/>
      <family val="2"/>
    </font>
    <font>
      <sz val="10"/>
      <color indexed="9"/>
      <name val="Arial Narrow"/>
      <family val="2"/>
      <charset val="186"/>
    </font>
    <font>
      <sz val="10"/>
      <color indexed="10"/>
      <name val="Arial Narrow"/>
      <family val="2"/>
      <charset val="186"/>
    </font>
    <font>
      <sz val="11"/>
      <color theme="1"/>
      <name val="Book Antiqua"/>
      <family val="2"/>
      <charset val="186"/>
      <scheme val="minor"/>
    </font>
    <font>
      <sz val="11"/>
      <color theme="1"/>
      <name val="Book Antiqua"/>
      <family val="2"/>
      <scheme val="minor"/>
    </font>
    <font>
      <sz val="10"/>
      <color rgb="FF000000"/>
      <name val="Arial Narrow"/>
      <family val="2"/>
      <charset val="186"/>
    </font>
    <font>
      <b/>
      <sz val="11"/>
      <color rgb="FF414142"/>
      <name val="Arial"/>
      <family val="2"/>
      <charset val="186"/>
    </font>
    <font>
      <sz val="10"/>
      <color theme="0"/>
      <name val="Arial"/>
      <family val="2"/>
      <charset val="186"/>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s>
  <borders count="10">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84">
    <xf numFmtId="0" fontId="0" fillId="0" borderId="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8" fontId="4" fillId="0" borderId="0">
      <protection locked="0"/>
    </xf>
    <xf numFmtId="0" fontId="20" fillId="0" borderId="0"/>
    <xf numFmtId="0" fontId="2" fillId="0" borderId="0"/>
    <xf numFmtId="166" fontId="4" fillId="0" borderId="0">
      <protection locked="0"/>
    </xf>
    <xf numFmtId="0" fontId="26" fillId="0" borderId="0" applyNumberFormat="0" applyFill="0" applyBorder="0" applyProtection="0">
      <alignment horizontal="center"/>
    </xf>
    <xf numFmtId="167" fontId="5" fillId="0" borderId="0">
      <protection locked="0"/>
    </xf>
    <xf numFmtId="167" fontId="5" fillId="0" borderId="0">
      <protection locked="0"/>
    </xf>
    <xf numFmtId="0" fontId="33" fillId="0" borderId="0"/>
    <xf numFmtId="0" fontId="2" fillId="0" borderId="0"/>
    <xf numFmtId="0" fontId="2" fillId="0" borderId="0"/>
    <xf numFmtId="0" fontId="32" fillId="0" borderId="0"/>
    <xf numFmtId="0" fontId="25" fillId="0" borderId="0"/>
    <xf numFmtId="0" fontId="32" fillId="0" borderId="0"/>
    <xf numFmtId="0" fontId="27" fillId="0" borderId="0"/>
    <xf numFmtId="0" fontId="24" fillId="0" borderId="0"/>
    <xf numFmtId="0" fontId="3" fillId="0" borderId="0"/>
    <xf numFmtId="0" fontId="9" fillId="0" borderId="0" applyNumberFormat="0" applyFill="0" applyBorder="0" applyAlignment="0" applyProtection="0"/>
    <xf numFmtId="0" fontId="3" fillId="0" borderId="0"/>
    <xf numFmtId="0" fontId="3" fillId="0" borderId="0"/>
    <xf numFmtId="0" fontId="3" fillId="0" borderId="0"/>
    <xf numFmtId="0" fontId="21" fillId="0" borderId="0"/>
    <xf numFmtId="167" fontId="4" fillId="0" borderId="1">
      <protection locked="0"/>
    </xf>
    <xf numFmtId="0" fontId="3" fillId="0" borderId="0"/>
  </cellStyleXfs>
  <cellXfs count="265">
    <xf numFmtId="0" fontId="0" fillId="0" borderId="0" xfId="0"/>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2" fontId="6" fillId="0" borderId="2" xfId="80" applyNumberFormat="1" applyFont="1" applyFill="1" applyBorder="1" applyAlignment="1">
      <alignment horizontal="center" vertical="center" wrapText="1"/>
    </xf>
    <xf numFmtId="164" fontId="6" fillId="0" borderId="2" xfId="80" applyNumberFormat="1" applyFont="1" applyFill="1" applyBorder="1" applyAlignment="1" applyProtection="1">
      <alignment horizontal="center" vertical="center"/>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pplyProtection="1">
      <alignment horizontal="right" vertical="center" wrapText="1"/>
      <protection locked="0"/>
    </xf>
    <xf numFmtId="2" fontId="6" fillId="0" borderId="3" xfId="0" applyNumberFormat="1" applyFont="1" applyFill="1" applyBorder="1" applyAlignment="1" applyProtection="1">
      <alignment horizontal="right" vertical="center"/>
      <protection locked="0"/>
    </xf>
    <xf numFmtId="2" fontId="6" fillId="0" borderId="0" xfId="0" applyNumberFormat="1" applyFont="1" applyFill="1" applyBorder="1" applyAlignment="1">
      <alignment horizontal="center" vertical="center"/>
    </xf>
    <xf numFmtId="0" fontId="17" fillId="0" borderId="0" xfId="70" applyFont="1" applyFill="1" applyBorder="1" applyAlignment="1">
      <alignment horizontal="left" vertical="center"/>
    </xf>
    <xf numFmtId="0" fontId="19" fillId="0" borderId="0" xfId="0" applyFont="1" applyFill="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4" fillId="0" borderId="0" xfId="0" applyFont="1" applyFill="1" applyAlignment="1">
      <alignment vertical="center"/>
    </xf>
    <xf numFmtId="0" fontId="16" fillId="0" borderId="0" xfId="0" applyFont="1" applyFill="1" applyAlignment="1">
      <alignment vertical="center"/>
    </xf>
    <xf numFmtId="0" fontId="0" fillId="0" borderId="0" xfId="0" applyFill="1" applyAlignment="1">
      <alignment vertical="center"/>
    </xf>
    <xf numFmtId="0" fontId="7" fillId="0" borderId="0" xfId="0" applyFont="1" applyFill="1" applyBorder="1" applyAlignment="1">
      <alignment horizontal="right" vertical="center"/>
    </xf>
    <xf numFmtId="2" fontId="10" fillId="0" borderId="0" xfId="0" applyNumberFormat="1" applyFont="1" applyFill="1" applyAlignment="1">
      <alignment vertical="center"/>
    </xf>
    <xf numFmtId="0" fontId="10" fillId="0" borderId="0" xfId="0" applyFont="1" applyFill="1" applyAlignment="1">
      <alignmen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10" fontId="6" fillId="0" borderId="2" xfId="0" applyNumberFormat="1" applyFont="1" applyFill="1" applyBorder="1" applyAlignment="1">
      <alignment horizontal="right" vertical="center"/>
    </xf>
    <xf numFmtId="2" fontId="6" fillId="0" borderId="2"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0" fillId="0" borderId="0" xfId="0" applyFont="1" applyFill="1" applyAlignment="1">
      <alignment horizontal="right" vertical="center"/>
    </xf>
    <xf numFmtId="0" fontId="12" fillId="0" borderId="0" xfId="0" applyFont="1" applyFill="1" applyBorder="1" applyAlignment="1">
      <alignment horizontal="right" vertical="center" wrapText="1"/>
    </xf>
    <xf numFmtId="2" fontId="13" fillId="0" borderId="0" xfId="0" applyNumberFormat="1" applyFont="1" applyFill="1" applyAlignment="1">
      <alignment vertical="center"/>
    </xf>
    <xf numFmtId="2" fontId="11" fillId="0" borderId="0" xfId="0" applyNumberFormat="1" applyFont="1" applyFill="1" applyBorder="1" applyAlignment="1">
      <alignment horizontal="right" vertical="center"/>
    </xf>
    <xf numFmtId="0" fontId="6" fillId="0" borderId="0" xfId="0" applyFont="1" applyAlignment="1">
      <alignment vertical="center" wrapText="1"/>
    </xf>
    <xf numFmtId="165" fontId="6" fillId="0" borderId="3" xfId="2" applyNumberFormat="1" applyFont="1" applyFill="1" applyBorder="1" applyAlignment="1">
      <alignment vertical="center"/>
    </xf>
    <xf numFmtId="0" fontId="14" fillId="0" borderId="0" xfId="0" applyFont="1" applyFill="1" applyAlignment="1">
      <alignment vertical="center" wrapText="1"/>
    </xf>
    <xf numFmtId="0" fontId="17" fillId="0" borderId="0" xfId="0" applyFont="1" applyFill="1" applyBorder="1" applyAlignment="1">
      <alignment vertical="center" wrapText="1"/>
    </xf>
    <xf numFmtId="0" fontId="16" fillId="0" borderId="0" xfId="0" applyFont="1" applyFill="1" applyAlignment="1">
      <alignment vertical="center" wrapText="1"/>
    </xf>
    <xf numFmtId="0" fontId="6" fillId="4" borderId="3" xfId="0" applyFont="1" applyFill="1" applyBorder="1" applyAlignment="1" applyProtection="1">
      <alignment vertical="center" wrapText="1"/>
      <protection locked="0"/>
    </xf>
    <xf numFmtId="0" fontId="7" fillId="0" borderId="4" xfId="0" applyFont="1" applyFill="1" applyBorder="1" applyAlignment="1" applyProtection="1">
      <alignment horizontal="left" vertical="center" wrapText="1"/>
      <protection locked="0"/>
    </xf>
    <xf numFmtId="0" fontId="7" fillId="0" borderId="0" xfId="0" applyFont="1" applyAlignment="1">
      <alignment vertical="center"/>
    </xf>
    <xf numFmtId="2" fontId="6" fillId="0" borderId="3" xfId="2" applyNumberFormat="1" applyFont="1" applyFill="1" applyBorder="1" applyAlignment="1">
      <alignment vertical="center"/>
    </xf>
    <xf numFmtId="2" fontId="6" fillId="2" borderId="3" xfId="69" applyNumberFormat="1" applyFont="1" applyFill="1" applyBorder="1" applyAlignment="1" applyProtection="1">
      <alignment horizontal="center" vertical="center"/>
      <protection locked="0"/>
    </xf>
    <xf numFmtId="2" fontId="6" fillId="2" borderId="3" xfId="69" applyNumberFormat="1" applyFont="1" applyFill="1" applyBorder="1" applyAlignment="1" applyProtection="1">
      <alignment horizontal="right" vertical="center"/>
      <protection locked="0"/>
    </xf>
    <xf numFmtId="0" fontId="6" fillId="0" borderId="3" xfId="0" applyFont="1" applyFill="1" applyBorder="1" applyAlignment="1" applyProtection="1">
      <alignment horizontal="center" vertical="center"/>
      <protection locked="0"/>
    </xf>
    <xf numFmtId="0" fontId="0" fillId="0" borderId="0" xfId="0" applyFill="1"/>
    <xf numFmtId="0" fontId="34" fillId="0" borderId="0" xfId="0" applyFont="1" applyFill="1" applyBorder="1" applyAlignment="1">
      <alignment horizontal="left" vertical="top"/>
    </xf>
    <xf numFmtId="2" fontId="7" fillId="0" borderId="0" xfId="0" applyNumberFormat="1" applyFont="1" applyFill="1" applyBorder="1" applyAlignment="1">
      <alignment vertical="center"/>
    </xf>
    <xf numFmtId="165" fontId="6" fillId="5" borderId="3" xfId="2" applyNumberFormat="1" applyFont="1" applyFill="1" applyBorder="1" applyAlignment="1">
      <alignment vertical="center"/>
    </xf>
    <xf numFmtId="165" fontId="6" fillId="6" borderId="3" xfId="2" applyNumberFormat="1" applyFont="1" applyFill="1" applyBorder="1" applyAlignment="1">
      <alignment vertical="center"/>
    </xf>
    <xf numFmtId="0" fontId="6" fillId="0" borderId="4" xfId="0" applyFont="1" applyFill="1" applyBorder="1" applyAlignment="1" applyProtection="1">
      <alignment horizontal="right" vertical="center" wrapText="1"/>
      <protection locked="0"/>
    </xf>
    <xf numFmtId="0" fontId="6" fillId="0"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right" vertical="center" wrapText="1"/>
      <protection locked="0"/>
    </xf>
    <xf numFmtId="0" fontId="17" fillId="0" borderId="0" xfId="70" applyFont="1" applyFill="1" applyBorder="1" applyAlignment="1">
      <alignment vertical="center" wrapText="1"/>
    </xf>
    <xf numFmtId="0" fontId="11" fillId="0" borderId="0" xfId="0" applyFont="1" applyFill="1" applyAlignment="1">
      <alignment horizontal="left" vertical="center"/>
    </xf>
    <xf numFmtId="2" fontId="11" fillId="0" borderId="0" xfId="0" applyNumberFormat="1" applyFont="1" applyFill="1" applyAlignment="1">
      <alignment vertical="center"/>
    </xf>
    <xf numFmtId="0" fontId="35" fillId="0" borderId="0" xfId="0" applyFont="1"/>
    <xf numFmtId="0" fontId="6" fillId="0" borderId="2" xfId="0" applyFont="1" applyFill="1" applyBorder="1" applyAlignment="1">
      <alignment horizontal="right" vertical="center"/>
    </xf>
    <xf numFmtId="0" fontId="6" fillId="0" borderId="5" xfId="0" applyFont="1" applyFill="1" applyBorder="1" applyAlignment="1">
      <alignment vertical="center"/>
    </xf>
    <xf numFmtId="0" fontId="7" fillId="0" borderId="0" xfId="0" applyFont="1" applyFill="1" applyBorder="1" applyAlignment="1">
      <alignment vertical="center"/>
    </xf>
    <xf numFmtId="164" fontId="7"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7" fillId="0" borderId="0" xfId="0" applyFont="1" applyFill="1" applyBorder="1" applyAlignment="1">
      <alignment horizontal="right" vertical="center" wrapText="1"/>
    </xf>
    <xf numFmtId="0" fontId="7" fillId="0" borderId="0" xfId="0" applyFont="1" applyFill="1" applyBorder="1" applyAlignment="1">
      <alignment horizontal="center" vertical="center"/>
    </xf>
    <xf numFmtId="165" fontId="6" fillId="0" borderId="0" xfId="1" applyNumberFormat="1" applyFont="1" applyFill="1" applyBorder="1" applyAlignment="1">
      <alignment vertical="center"/>
    </xf>
    <xf numFmtId="0" fontId="2" fillId="0" borderId="0" xfId="0" applyFont="1" applyFill="1" applyBorder="1" applyAlignment="1">
      <alignment horizontal="left" vertical="top"/>
    </xf>
    <xf numFmtId="0" fontId="6" fillId="0" borderId="2" xfId="77" applyNumberFormat="1" applyFont="1" applyFill="1" applyBorder="1" applyAlignment="1" applyProtection="1">
      <alignment horizontal="center" vertical="center" wrapText="1"/>
    </xf>
    <xf numFmtId="165" fontId="6" fillId="7" borderId="3" xfId="1" applyNumberFormat="1" applyFont="1" applyFill="1" applyBorder="1" applyAlignment="1">
      <alignment vertical="center"/>
    </xf>
    <xf numFmtId="0" fontId="6" fillId="7" borderId="0" xfId="0" applyFont="1" applyFill="1" applyAlignment="1">
      <alignment vertical="center"/>
    </xf>
    <xf numFmtId="0" fontId="6" fillId="7" borderId="0" xfId="0" applyFont="1" applyFill="1" applyAlignment="1" applyProtection="1">
      <alignment vertical="center"/>
      <protection locked="0"/>
    </xf>
    <xf numFmtId="0" fontId="15" fillId="7" borderId="0" xfId="70" applyFont="1" applyFill="1" applyBorder="1" applyAlignment="1">
      <alignment horizontal="center" vertical="center" wrapText="1"/>
    </xf>
    <xf numFmtId="0" fontId="17" fillId="7" borderId="0" xfId="70" applyFont="1" applyFill="1" applyBorder="1" applyAlignment="1">
      <alignment horizontal="left" vertical="center"/>
    </xf>
    <xf numFmtId="0" fontId="14" fillId="7" borderId="0" xfId="70" applyFont="1" applyFill="1" applyBorder="1" applyAlignment="1">
      <alignment vertical="center"/>
    </xf>
    <xf numFmtId="0" fontId="17" fillId="7" borderId="0" xfId="70" applyFont="1" applyFill="1" applyBorder="1" applyAlignment="1">
      <alignment vertical="center"/>
    </xf>
    <xf numFmtId="0" fontId="14" fillId="7" borderId="0" xfId="70" applyFont="1" applyFill="1" applyBorder="1" applyAlignment="1">
      <alignment horizontal="right" vertical="center"/>
    </xf>
    <xf numFmtId="0" fontId="16" fillId="7" borderId="0" xfId="70" applyFont="1" applyFill="1" applyBorder="1" applyAlignment="1">
      <alignment vertical="center"/>
    </xf>
    <xf numFmtId="0" fontId="17" fillId="7" borderId="0" xfId="70" applyFont="1" applyFill="1" applyBorder="1" applyAlignment="1">
      <alignment horizontal="center" vertical="center" wrapText="1"/>
    </xf>
    <xf numFmtId="0" fontId="2" fillId="7" borderId="0" xfId="69" applyFill="1" applyAlignment="1">
      <alignment wrapText="1"/>
    </xf>
    <xf numFmtId="0" fontId="6" fillId="7" borderId="0" xfId="69" applyFont="1" applyFill="1" applyAlignment="1">
      <alignment horizontal="center" wrapText="1"/>
    </xf>
    <xf numFmtId="0" fontId="7" fillId="7" borderId="0" xfId="69" applyFont="1" applyFill="1" applyBorder="1" applyAlignment="1">
      <alignment horizontal="left" vertical="center"/>
    </xf>
    <xf numFmtId="2" fontId="7" fillId="7" borderId="0" xfId="69" applyNumberFormat="1" applyFont="1" applyFill="1" applyBorder="1" applyAlignment="1">
      <alignment horizontal="right" vertical="center"/>
    </xf>
    <xf numFmtId="0" fontId="7" fillId="7" borderId="0" xfId="70" applyFont="1" applyFill="1" applyBorder="1" applyAlignment="1">
      <alignment horizontal="left" vertical="center"/>
    </xf>
    <xf numFmtId="0" fontId="7" fillId="7" borderId="0" xfId="70" applyFont="1" applyFill="1" applyBorder="1" applyAlignment="1">
      <alignment vertical="center"/>
    </xf>
    <xf numFmtId="0" fontId="6" fillId="7" borderId="0" xfId="70" applyFont="1" applyFill="1"/>
    <xf numFmtId="0" fontId="12" fillId="7" borderId="0" xfId="70" applyFont="1" applyFill="1" applyAlignment="1">
      <alignment vertical="center"/>
    </xf>
    <xf numFmtId="0" fontId="17" fillId="7" borderId="0" xfId="69" applyFont="1" applyFill="1" applyBorder="1" applyAlignment="1">
      <alignment horizontal="left" vertical="center"/>
    </xf>
    <xf numFmtId="2" fontId="17" fillId="7" borderId="0" xfId="69" applyNumberFormat="1" applyFont="1" applyFill="1" applyBorder="1" applyAlignment="1">
      <alignment horizontal="right" vertical="center"/>
    </xf>
    <xf numFmtId="0" fontId="2" fillId="7" borderId="0" xfId="70" applyFill="1"/>
    <xf numFmtId="0" fontId="16" fillId="7" borderId="0" xfId="70" applyFont="1" applyFill="1" applyAlignment="1">
      <alignment vertical="center"/>
    </xf>
    <xf numFmtId="2" fontId="12" fillId="7" borderId="0" xfId="70" applyNumberFormat="1" applyFont="1" applyFill="1" applyAlignment="1">
      <alignment vertical="center"/>
    </xf>
    <xf numFmtId="0" fontId="8" fillId="7" borderId="0" xfId="70" applyFont="1" applyFill="1" applyAlignment="1">
      <alignment vertical="center"/>
    </xf>
    <xf numFmtId="0" fontId="12" fillId="7" borderId="0" xfId="70" applyFont="1" applyFill="1" applyAlignment="1">
      <alignment horizontal="center" vertical="center"/>
    </xf>
    <xf numFmtId="2" fontId="18" fillId="7" borderId="0" xfId="70" applyNumberFormat="1" applyFont="1" applyFill="1" applyAlignment="1">
      <alignment horizontal="right" vertical="center"/>
    </xf>
    <xf numFmtId="2" fontId="6" fillId="7" borderId="3" xfId="0" applyNumberFormat="1" applyFont="1" applyFill="1" applyBorder="1" applyAlignment="1">
      <alignment horizontal="center" vertical="center"/>
    </xf>
    <xf numFmtId="2" fontId="7" fillId="7" borderId="3" xfId="0" applyNumberFormat="1" applyFont="1" applyFill="1" applyBorder="1" applyAlignment="1">
      <alignment vertical="center" wrapText="1"/>
    </xf>
    <xf numFmtId="0" fontId="6" fillId="7" borderId="6" xfId="0" applyFont="1" applyFill="1" applyBorder="1" applyAlignment="1">
      <alignment horizontal="center" vertical="center"/>
    </xf>
    <xf numFmtId="0" fontId="7" fillId="7" borderId="0" xfId="0" applyFont="1" applyFill="1" applyBorder="1" applyAlignment="1">
      <alignment horizontal="right" vertical="center" wrapText="1"/>
    </xf>
    <xf numFmtId="0" fontId="7" fillId="7" borderId="0" xfId="0" applyFont="1" applyFill="1" applyBorder="1" applyAlignment="1">
      <alignment horizontal="center" vertical="center"/>
    </xf>
    <xf numFmtId="165" fontId="6" fillId="7" borderId="0" xfId="1" applyNumberFormat="1" applyFont="1" applyFill="1" applyBorder="1" applyAlignment="1">
      <alignment vertical="center"/>
    </xf>
    <xf numFmtId="0" fontId="12" fillId="7" borderId="0" xfId="0" applyFont="1" applyFill="1" applyBorder="1" applyAlignment="1">
      <alignment horizontal="right" vertical="center" wrapText="1"/>
    </xf>
    <xf numFmtId="0" fontId="6" fillId="7" borderId="0" xfId="0" applyFont="1" applyFill="1" applyBorder="1" applyAlignment="1">
      <alignment vertical="center"/>
    </xf>
    <xf numFmtId="0" fontId="0" fillId="7" borderId="0" xfId="0" applyFill="1"/>
    <xf numFmtId="2" fontId="6" fillId="7" borderId="0" xfId="0" applyNumberFormat="1" applyFont="1" applyFill="1" applyBorder="1" applyAlignment="1">
      <alignment horizontal="center" vertical="center"/>
    </xf>
    <xf numFmtId="0" fontId="7" fillId="7" borderId="0" xfId="0" applyFont="1" applyFill="1" applyBorder="1" applyAlignment="1">
      <alignment vertical="center"/>
    </xf>
    <xf numFmtId="164" fontId="7" fillId="7" borderId="0" xfId="0" applyNumberFormat="1" applyFont="1" applyFill="1" applyBorder="1" applyAlignment="1">
      <alignment vertical="center"/>
    </xf>
    <xf numFmtId="0" fontId="6" fillId="7" borderId="0" xfId="0" applyFont="1" applyFill="1" applyBorder="1" applyAlignment="1">
      <alignment horizontal="center" vertical="center"/>
    </xf>
    <xf numFmtId="2" fontId="7" fillId="7" borderId="0" xfId="0" applyNumberFormat="1" applyFont="1" applyFill="1" applyBorder="1" applyAlignment="1">
      <alignment vertical="center"/>
    </xf>
    <xf numFmtId="0" fontId="6" fillId="7" borderId="0" xfId="0" applyFont="1" applyFill="1" applyAlignment="1">
      <alignment horizontal="center" vertical="center"/>
    </xf>
    <xf numFmtId="0" fontId="6" fillId="7" borderId="0" xfId="0" applyFont="1" applyFill="1" applyBorder="1" applyAlignment="1">
      <alignment horizontal="left" vertical="center"/>
    </xf>
    <xf numFmtId="0" fontId="6" fillId="7" borderId="0" xfId="0" applyFont="1" applyFill="1" applyAlignment="1">
      <alignment vertical="center" wrapText="1"/>
    </xf>
    <xf numFmtId="165" fontId="6" fillId="7" borderId="3" xfId="1" applyNumberFormat="1" applyFont="1" applyFill="1" applyBorder="1" applyAlignment="1">
      <alignment horizontal="right" vertical="center"/>
    </xf>
    <xf numFmtId="0" fontId="17" fillId="7" borderId="0" xfId="70" applyFont="1" applyFill="1" applyBorder="1" applyAlignment="1">
      <alignment horizontal="center" vertical="center"/>
    </xf>
    <xf numFmtId="0" fontId="14" fillId="7" borderId="0" xfId="70" applyFont="1" applyFill="1" applyBorder="1" applyAlignment="1">
      <alignment horizontal="center" vertical="center"/>
    </xf>
    <xf numFmtId="0" fontId="17" fillId="7" borderId="0" xfId="69" applyFont="1" applyFill="1" applyBorder="1" applyAlignment="1">
      <alignment horizontal="center" vertical="center"/>
    </xf>
    <xf numFmtId="0" fontId="19" fillId="7" borderId="0" xfId="0" applyFont="1" applyFill="1" applyAlignment="1">
      <alignment horizontal="center" vertical="center"/>
    </xf>
    <xf numFmtId="0" fontId="9" fillId="0" borderId="0" xfId="0" applyFont="1" applyAlignment="1">
      <alignment vertical="center"/>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2" xfId="78"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7" borderId="7" xfId="0" applyFont="1" applyFill="1" applyBorder="1" applyAlignment="1">
      <alignment vertical="center" wrapText="1"/>
    </xf>
    <xf numFmtId="2" fontId="6" fillId="7" borderId="7" xfId="0" applyNumberFormat="1" applyFont="1" applyFill="1" applyBorder="1" applyAlignment="1">
      <alignment horizontal="center" vertical="center"/>
    </xf>
    <xf numFmtId="9" fontId="6" fillId="0" borderId="2" xfId="0" applyNumberFormat="1" applyFont="1" applyFill="1" applyBorder="1" applyAlignment="1">
      <alignment horizontal="right" vertical="center"/>
    </xf>
    <xf numFmtId="0" fontId="2" fillId="7" borderId="0" xfId="0" applyFont="1" applyFill="1" applyAlignment="1">
      <alignment vertical="center"/>
    </xf>
    <xf numFmtId="0" fontId="2" fillId="7" borderId="0" xfId="0" applyFont="1" applyFill="1" applyAlignment="1">
      <alignment horizontal="center" vertical="center"/>
    </xf>
    <xf numFmtId="0" fontId="2" fillId="7" borderId="0" xfId="0" applyFont="1" applyFill="1" applyAlignment="1"/>
    <xf numFmtId="0" fontId="2" fillId="7" borderId="0" xfId="0" applyFont="1" applyFill="1" applyAlignment="1">
      <alignment horizontal="center"/>
    </xf>
    <xf numFmtId="0" fontId="2" fillId="7" borderId="0" xfId="0" applyFont="1" applyFill="1" applyAlignment="1">
      <alignment horizontal="right" vertical="center"/>
    </xf>
    <xf numFmtId="0" fontId="36" fillId="7" borderId="0" xfId="0" applyFont="1" applyFill="1" applyAlignment="1">
      <alignment vertical="center"/>
    </xf>
    <xf numFmtId="0" fontId="19" fillId="7" borderId="0" xfId="0" applyFont="1" applyFill="1" applyAlignment="1">
      <alignment vertical="center"/>
    </xf>
    <xf numFmtId="0" fontId="10" fillId="7" borderId="0" xfId="0" applyFont="1" applyFill="1" applyBorder="1" applyAlignment="1">
      <alignment horizontal="right" vertical="center"/>
    </xf>
    <xf numFmtId="0" fontId="29" fillId="7" borderId="0" xfId="0" applyFont="1" applyFill="1" applyBorder="1" applyAlignment="1">
      <alignment horizontal="center" vertical="center"/>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9" fillId="7" borderId="2" xfId="0" applyFont="1" applyFill="1" applyBorder="1" applyAlignment="1">
      <alignment horizontal="center" vertical="center"/>
    </xf>
    <xf numFmtId="0" fontId="19" fillId="7" borderId="2" xfId="0" applyFont="1" applyFill="1" applyBorder="1" applyAlignment="1">
      <alignment vertical="center" wrapText="1"/>
    </xf>
    <xf numFmtId="2" fontId="19" fillId="7" borderId="2" xfId="0" applyNumberFormat="1" applyFont="1" applyFill="1" applyBorder="1" applyAlignment="1">
      <alignment horizontal="center" vertical="center"/>
    </xf>
    <xf numFmtId="0" fontId="29" fillId="7" borderId="2" xfId="0" applyFont="1" applyFill="1" applyBorder="1" applyAlignment="1">
      <alignment horizontal="center" vertical="center"/>
    </xf>
    <xf numFmtId="0" fontId="29" fillId="7" borderId="2" xfId="0" applyFont="1" applyFill="1" applyBorder="1" applyAlignment="1">
      <alignment horizontal="right" vertical="center"/>
    </xf>
    <xf numFmtId="2" fontId="29" fillId="7" borderId="2" xfId="0" applyNumberFormat="1" applyFont="1" applyFill="1" applyBorder="1" applyAlignment="1">
      <alignment horizontal="center"/>
    </xf>
    <xf numFmtId="0" fontId="19" fillId="7" borderId="0" xfId="0" applyFont="1" applyFill="1" applyBorder="1" applyAlignment="1">
      <alignment vertical="center"/>
    </xf>
    <xf numFmtId="0" fontId="29" fillId="7" borderId="0" xfId="0" applyFont="1" applyFill="1" applyBorder="1" applyAlignment="1">
      <alignment horizontal="right" vertical="center"/>
    </xf>
    <xf numFmtId="2" fontId="29" fillId="7" borderId="0" xfId="0" applyNumberFormat="1" applyFont="1" applyFill="1" applyBorder="1" applyAlignment="1">
      <alignment horizontal="center"/>
    </xf>
    <xf numFmtId="0" fontId="29" fillId="7" borderId="2" xfId="0" applyFont="1" applyFill="1" applyBorder="1" applyAlignment="1">
      <alignment vertical="center"/>
    </xf>
    <xf numFmtId="0" fontId="29" fillId="7" borderId="0" xfId="0" applyFont="1" applyFill="1" applyBorder="1" applyAlignment="1">
      <alignment vertical="center" wrapText="1"/>
    </xf>
    <xf numFmtId="0" fontId="29" fillId="7" borderId="0" xfId="0" applyFont="1" applyFill="1" applyBorder="1" applyAlignment="1">
      <alignment horizontal="center" vertical="center" wrapText="1"/>
    </xf>
    <xf numFmtId="2" fontId="29" fillId="7" borderId="0" xfId="0" applyNumberFormat="1" applyFont="1" applyFill="1" applyBorder="1" applyAlignment="1">
      <alignment horizontal="center" vertical="center" wrapText="1"/>
    </xf>
    <xf numFmtId="2" fontId="29" fillId="7" borderId="0" xfId="1" applyNumberFormat="1" applyFont="1" applyFill="1" applyBorder="1" applyAlignment="1">
      <alignment horizontal="center" vertical="center" wrapText="1"/>
    </xf>
    <xf numFmtId="0" fontId="6" fillId="7" borderId="5" xfId="0" applyFont="1" applyFill="1" applyBorder="1" applyAlignment="1">
      <alignment horizontal="left" vertical="top"/>
    </xf>
    <xf numFmtId="0" fontId="6" fillId="7" borderId="0" xfId="0" applyFont="1" applyFill="1" applyBorder="1" applyAlignment="1">
      <alignment horizontal="left" vertical="top"/>
    </xf>
    <xf numFmtId="0" fontId="22" fillId="7" borderId="0" xfId="70" applyFont="1" applyFill="1"/>
    <xf numFmtId="0" fontId="19" fillId="7" borderId="0" xfId="0" applyFont="1" applyFill="1" applyBorder="1" applyAlignment="1">
      <alignment horizontal="center" vertical="center" wrapText="1"/>
    </xf>
    <xf numFmtId="0" fontId="17" fillId="7" borderId="5" xfId="70" applyFont="1" applyFill="1" applyBorder="1" applyAlignment="1">
      <alignment horizontal="left" vertical="center"/>
    </xf>
    <xf numFmtId="0" fontId="19" fillId="0" borderId="0" xfId="0" applyFont="1" applyFill="1" applyBorder="1" applyAlignment="1">
      <alignment vertical="center"/>
    </xf>
    <xf numFmtId="0" fontId="9" fillId="0" borderId="0" xfId="0" applyFont="1" applyBorder="1" applyAlignment="1">
      <alignment vertical="center"/>
    </xf>
    <xf numFmtId="0" fontId="6" fillId="0" borderId="0" xfId="0" applyFont="1" applyFill="1" applyBorder="1" applyAlignment="1">
      <alignment vertical="center" wrapText="1"/>
    </xf>
    <xf numFmtId="170" fontId="6" fillId="7" borderId="2" xfId="1" applyNumberFormat="1" applyFont="1" applyFill="1" applyBorder="1" applyAlignment="1">
      <alignment vertical="center"/>
    </xf>
    <xf numFmtId="170" fontId="6" fillId="7" borderId="2" xfId="2" applyNumberFormat="1" applyFont="1" applyFill="1" applyBorder="1" applyAlignment="1">
      <alignment vertical="center"/>
    </xf>
    <xf numFmtId="0" fontId="6" fillId="7" borderId="2" xfId="0" applyFont="1" applyFill="1" applyBorder="1" applyAlignment="1">
      <alignment horizontal="center" vertical="top"/>
    </xf>
    <xf numFmtId="0" fontId="7" fillId="7" borderId="2" xfId="0" applyFont="1" applyFill="1" applyBorder="1" applyAlignment="1">
      <alignment horizontal="center" vertical="top"/>
    </xf>
    <xf numFmtId="0" fontId="6" fillId="7" borderId="2" xfId="0" applyFont="1" applyFill="1" applyBorder="1" applyAlignment="1">
      <alignment horizontal="center" vertical="center"/>
    </xf>
    <xf numFmtId="165" fontId="6" fillId="7" borderId="2"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2" xfId="0" applyFont="1" applyFill="1" applyBorder="1" applyAlignment="1" applyProtection="1">
      <alignment vertical="center" wrapText="1"/>
      <protection locked="0"/>
    </xf>
    <xf numFmtId="0" fontId="6" fillId="7" borderId="2" xfId="80" applyFont="1" applyFill="1" applyBorder="1" applyAlignment="1" applyProtection="1">
      <alignment horizontal="center" vertical="center"/>
      <protection locked="0"/>
    </xf>
    <xf numFmtId="0" fontId="7" fillId="7" borderId="2" xfId="0" applyFont="1" applyFill="1" applyBorder="1" applyAlignment="1">
      <alignment vertical="center" wrapText="1"/>
    </xf>
    <xf numFmtId="2" fontId="6" fillId="7" borderId="2" xfId="0" applyNumberFormat="1" applyFont="1" applyFill="1" applyBorder="1" applyAlignment="1">
      <alignment horizontal="center" vertical="center"/>
    </xf>
    <xf numFmtId="165" fontId="6" fillId="7" borderId="2" xfId="1" applyNumberFormat="1" applyFont="1" applyFill="1" applyBorder="1" applyAlignment="1">
      <alignment horizontal="right" vertical="center"/>
    </xf>
    <xf numFmtId="2" fontId="7" fillId="7" borderId="2" xfId="0" applyNumberFormat="1" applyFont="1" applyFill="1" applyBorder="1" applyAlignment="1">
      <alignment vertical="center" wrapText="1"/>
    </xf>
    <xf numFmtId="0" fontId="22" fillId="7" borderId="0" xfId="0" applyFont="1" applyFill="1" applyAlignment="1" applyProtection="1">
      <alignment vertical="center"/>
      <protection locked="0"/>
    </xf>
    <xf numFmtId="0" fontId="22" fillId="7" borderId="0" xfId="0" applyFont="1" applyFill="1" applyAlignment="1">
      <alignment vertical="center"/>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textRotation="90" wrapText="1"/>
    </xf>
    <xf numFmtId="0" fontId="17" fillId="7" borderId="0" xfId="70" applyFont="1" applyFill="1" applyBorder="1" applyAlignment="1">
      <alignment horizontal="left" vertical="center"/>
    </xf>
    <xf numFmtId="0" fontId="17" fillId="7" borderId="0" xfId="70" applyFont="1" applyFill="1" applyBorder="1" applyAlignment="1">
      <alignment horizontal="center" vertical="center" wrapText="1"/>
    </xf>
    <xf numFmtId="2" fontId="7" fillId="7" borderId="0" xfId="69" applyNumberFormat="1" applyFont="1" applyFill="1" applyBorder="1" applyAlignment="1">
      <alignment horizontal="center" vertical="center"/>
    </xf>
    <xf numFmtId="2" fontId="17" fillId="7" borderId="0" xfId="69" applyNumberFormat="1" applyFont="1" applyFill="1" applyBorder="1" applyAlignment="1">
      <alignment horizontal="center" vertical="center"/>
    </xf>
    <xf numFmtId="2" fontId="18" fillId="7" borderId="0" xfId="70" applyNumberFormat="1" applyFont="1" applyFill="1" applyAlignment="1">
      <alignment horizontal="center" vertical="center"/>
    </xf>
    <xf numFmtId="2" fontId="6" fillId="7" borderId="2" xfId="0" applyNumberFormat="1" applyFont="1" applyFill="1" applyBorder="1" applyAlignment="1" applyProtection="1">
      <alignment horizontal="center" vertical="center"/>
      <protection locked="0"/>
    </xf>
    <xf numFmtId="165" fontId="6" fillId="7" borderId="0" xfId="1" applyNumberFormat="1" applyFont="1" applyFill="1" applyBorder="1" applyAlignment="1">
      <alignment horizontal="center" vertical="center"/>
    </xf>
    <xf numFmtId="0" fontId="6" fillId="3" borderId="2" xfId="77" applyFont="1" applyFill="1" applyBorder="1" applyAlignment="1">
      <alignment horizontal="center"/>
    </xf>
    <xf numFmtId="0" fontId="6" fillId="3" borderId="2" xfId="77" applyFont="1" applyFill="1" applyBorder="1" applyAlignment="1">
      <alignment horizontal="center" vertical="center"/>
    </xf>
    <xf numFmtId="164" fontId="6" fillId="3" borderId="2" xfId="78" applyNumberFormat="1" applyFont="1" applyFill="1" applyBorder="1" applyAlignment="1">
      <alignment horizontal="center" vertical="center" wrapText="1"/>
    </xf>
    <xf numFmtId="170" fontId="6" fillId="3" borderId="2" xfId="1" applyNumberFormat="1" applyFont="1" applyFill="1" applyBorder="1" applyAlignment="1">
      <alignment horizontal="center" vertical="center"/>
    </xf>
    <xf numFmtId="164" fontId="6" fillId="7" borderId="2" xfId="76" applyNumberFormat="1" applyFont="1" applyFill="1" applyBorder="1" applyAlignment="1">
      <alignment horizontal="center" vertical="center" wrapText="1"/>
    </xf>
    <xf numFmtId="0" fontId="6" fillId="3" borderId="2" xfId="77" applyFont="1" applyFill="1" applyBorder="1" applyAlignment="1">
      <alignment horizontal="left" wrapText="1"/>
    </xf>
    <xf numFmtId="4" fontId="6" fillId="3" borderId="2" xfId="78" applyNumberFormat="1" applyFont="1" applyFill="1" applyBorder="1" applyAlignment="1">
      <alignment horizontal="center" vertical="center" wrapText="1"/>
    </xf>
    <xf numFmtId="0" fontId="6" fillId="0" borderId="2" xfId="78" applyFont="1" applyFill="1" applyBorder="1" applyAlignment="1">
      <alignment horizontal="center" vertical="center"/>
    </xf>
    <xf numFmtId="0" fontId="6" fillId="3" borderId="2" xfId="0" applyFont="1" applyFill="1" applyBorder="1" applyAlignment="1">
      <alignment vertical="center" wrapText="1"/>
    </xf>
    <xf numFmtId="4" fontId="6" fillId="7" borderId="2" xfId="78" applyNumberFormat="1" applyFont="1" applyFill="1" applyBorder="1" applyAlignment="1">
      <alignment horizontal="center" vertical="center"/>
    </xf>
    <xf numFmtId="1" fontId="6" fillId="7" borderId="2" xfId="0" applyNumberFormat="1" applyFont="1" applyFill="1" applyBorder="1" applyAlignment="1" applyProtection="1">
      <alignment horizontal="center" vertical="center"/>
      <protection locked="0"/>
    </xf>
    <xf numFmtId="165" fontId="6" fillId="7" borderId="2" xfId="2" applyNumberFormat="1" applyFont="1" applyFill="1" applyBorder="1" applyAlignment="1">
      <alignment vertical="center"/>
    </xf>
    <xf numFmtId="0" fontId="6" fillId="7" borderId="2" xfId="78" applyFont="1" applyFill="1" applyBorder="1" applyAlignment="1">
      <alignment horizontal="center" vertical="center" wrapText="1"/>
    </xf>
    <xf numFmtId="0" fontId="6" fillId="7" borderId="2" xfId="0" applyFont="1" applyFill="1" applyBorder="1" applyAlignment="1">
      <alignment vertical="center" wrapText="1"/>
    </xf>
    <xf numFmtId="171" fontId="6" fillId="7" borderId="2" xfId="0" applyNumberFormat="1" applyFont="1" applyFill="1" applyBorder="1" applyAlignment="1">
      <alignment horizontal="center" vertical="center"/>
    </xf>
    <xf numFmtId="164" fontId="6" fillId="7" borderId="2" xfId="78" applyNumberFormat="1" applyFont="1" applyFill="1" applyBorder="1" applyAlignment="1">
      <alignment horizontal="center" vertical="center" wrapText="1"/>
    </xf>
    <xf numFmtId="4" fontId="6" fillId="7" borderId="2" xfId="78" applyNumberFormat="1" applyFont="1" applyFill="1" applyBorder="1" applyAlignment="1">
      <alignment horizontal="center" vertical="center" wrapText="1"/>
    </xf>
    <xf numFmtId="0" fontId="7" fillId="8" borderId="2" xfId="0" applyFont="1" applyFill="1" applyBorder="1" applyAlignment="1">
      <alignment horizontal="center" vertical="top"/>
    </xf>
    <xf numFmtId="0" fontId="7" fillId="8" borderId="2" xfId="0" applyFont="1" applyFill="1" applyBorder="1" applyAlignment="1">
      <alignment horizontal="center" vertical="center" wrapText="1"/>
    </xf>
    <xf numFmtId="0" fontId="6" fillId="0" borderId="2" xfId="79" applyFont="1" applyBorder="1" applyAlignment="1">
      <alignment horizontal="center" vertical="center"/>
    </xf>
    <xf numFmtId="0" fontId="6" fillId="0" borderId="2" xfId="0" applyNumberFormat="1" applyFont="1" applyBorder="1" applyAlignment="1">
      <alignment horizontal="left" vertical="center" wrapText="1"/>
    </xf>
    <xf numFmtId="0" fontId="6" fillId="0" borderId="2" xfId="0" applyFont="1" applyBorder="1" applyAlignment="1">
      <alignment vertical="center" wrapText="1"/>
    </xf>
    <xf numFmtId="170" fontId="6" fillId="7" borderId="2" xfId="1" applyNumberFormat="1" applyFont="1" applyFill="1" applyBorder="1" applyAlignment="1">
      <alignment horizontal="center" vertical="center"/>
    </xf>
    <xf numFmtId="170" fontId="6" fillId="7" borderId="2" xfId="2" applyNumberFormat="1" applyFont="1" applyFill="1" applyBorder="1" applyAlignment="1">
      <alignment horizontal="center" vertical="center"/>
    </xf>
    <xf numFmtId="170" fontId="6" fillId="3" borderId="2" xfId="1" applyNumberFormat="1" applyFont="1" applyFill="1" applyBorder="1" applyAlignment="1">
      <alignment horizontal="center"/>
    </xf>
    <xf numFmtId="2" fontId="22" fillId="7" borderId="0" xfId="0" applyNumberFormat="1" applyFont="1" applyFill="1" applyAlignment="1" applyProtection="1">
      <alignment vertical="center"/>
      <protection locked="0"/>
    </xf>
    <xf numFmtId="2" fontId="6" fillId="7" borderId="0" xfId="0" applyNumberFormat="1" applyFont="1" applyFill="1" applyAlignment="1" applyProtection="1">
      <alignment vertical="center"/>
      <protection locked="0"/>
    </xf>
    <xf numFmtId="0" fontId="7" fillId="0" borderId="2" xfId="0" applyFont="1" applyFill="1" applyBorder="1" applyAlignment="1">
      <alignment horizontal="right" vertical="center"/>
    </xf>
    <xf numFmtId="2" fontId="7" fillId="0" borderId="2" xfId="0" applyNumberFormat="1" applyFont="1" applyFill="1" applyBorder="1" applyAlignment="1">
      <alignment horizontal="right" vertical="center"/>
    </xf>
    <xf numFmtId="0" fontId="6" fillId="0" borderId="2" xfId="0" applyFont="1" applyFill="1" applyBorder="1" applyAlignment="1">
      <alignment horizontal="right" vertical="center" wrapText="1"/>
    </xf>
    <xf numFmtId="169" fontId="6" fillId="0" borderId="2" xfId="0" applyNumberFormat="1" applyFont="1" applyFill="1" applyBorder="1" applyAlignment="1">
      <alignment horizontal="right" vertical="center"/>
    </xf>
    <xf numFmtId="2" fontId="6" fillId="3" borderId="2" xfId="77" applyNumberFormat="1" applyFont="1" applyFill="1" applyBorder="1" applyAlignment="1">
      <alignment horizontal="center" vertical="center"/>
    </xf>
    <xf numFmtId="0" fontId="6" fillId="7" borderId="2" xfId="77" applyFont="1" applyFill="1" applyBorder="1" applyAlignment="1">
      <alignment horizontal="center"/>
    </xf>
    <xf numFmtId="0" fontId="6" fillId="7" borderId="2" xfId="77" applyFont="1" applyFill="1" applyBorder="1" applyAlignment="1">
      <alignment horizontal="left" wrapText="1"/>
    </xf>
    <xf numFmtId="0" fontId="6" fillId="7" borderId="2" xfId="77" applyFont="1" applyFill="1" applyBorder="1" applyAlignment="1">
      <alignment horizontal="center" vertical="center"/>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textRotation="90" wrapText="1"/>
    </xf>
    <xf numFmtId="0" fontId="17" fillId="7" borderId="0" xfId="70" applyFont="1" applyFill="1" applyBorder="1" applyAlignment="1">
      <alignment horizontal="left" vertical="center"/>
    </xf>
    <xf numFmtId="0" fontId="7" fillId="0" borderId="2" xfId="0" applyFont="1" applyBorder="1" applyAlignment="1">
      <alignment horizontal="center" vertical="center" wrapText="1"/>
    </xf>
    <xf numFmtId="0" fontId="30" fillId="7" borderId="0" xfId="70" applyFont="1" applyFill="1" applyBorder="1" applyAlignment="1">
      <alignment horizontal="center" vertical="center" wrapText="1"/>
    </xf>
    <xf numFmtId="0" fontId="6" fillId="7" borderId="0" xfId="70" applyFont="1" applyFill="1" applyBorder="1" applyAlignment="1">
      <alignment horizontal="center" vertical="center"/>
    </xf>
    <xf numFmtId="0" fontId="6" fillId="7" borderId="0" xfId="70" applyFont="1" applyFill="1" applyBorder="1" applyAlignment="1">
      <alignment vertical="center"/>
    </xf>
    <xf numFmtId="0" fontId="6" fillId="7" borderId="0" xfId="70" applyFont="1" applyFill="1" applyBorder="1" applyAlignment="1">
      <alignment horizontal="right" vertical="center"/>
    </xf>
    <xf numFmtId="0" fontId="31" fillId="7" borderId="0" xfId="70" applyFont="1" applyFill="1" applyBorder="1" applyAlignment="1">
      <alignment vertical="center"/>
    </xf>
    <xf numFmtId="0" fontId="7" fillId="7" borderId="0" xfId="70" applyFont="1" applyFill="1" applyBorder="1" applyAlignment="1">
      <alignment horizontal="center" vertical="center" wrapText="1"/>
    </xf>
    <xf numFmtId="0" fontId="7" fillId="7" borderId="0" xfId="70" applyFont="1" applyFill="1" applyBorder="1" applyAlignment="1">
      <alignment horizontal="center" vertical="center"/>
    </xf>
    <xf numFmtId="0" fontId="6" fillId="7" borderId="0" xfId="69" applyFont="1" applyFill="1" applyAlignment="1">
      <alignment wrapText="1"/>
    </xf>
    <xf numFmtId="0" fontId="6" fillId="7" borderId="0" xfId="70" applyFont="1" applyFill="1" applyAlignment="1">
      <alignment vertical="center"/>
    </xf>
    <xf numFmtId="0" fontId="7" fillId="7" borderId="0" xfId="69" applyFont="1" applyFill="1" applyBorder="1" applyAlignment="1">
      <alignment horizontal="center" vertical="center"/>
    </xf>
    <xf numFmtId="0" fontId="31" fillId="7" borderId="0" xfId="70" applyFont="1" applyFill="1" applyAlignment="1">
      <alignment vertical="center"/>
    </xf>
    <xf numFmtId="2" fontId="6" fillId="7" borderId="0" xfId="70" applyNumberFormat="1" applyFont="1" applyFill="1" applyAlignment="1">
      <alignment vertical="center"/>
    </xf>
    <xf numFmtId="0" fontId="6" fillId="7" borderId="0" xfId="70" applyFont="1" applyFill="1" applyAlignment="1">
      <alignment horizontal="center" vertical="center"/>
    </xf>
    <xf numFmtId="2" fontId="31" fillId="7" borderId="0" xfId="70" applyNumberFormat="1" applyFont="1" applyFill="1" applyAlignment="1">
      <alignment horizontal="right" vertical="center"/>
    </xf>
    <xf numFmtId="0" fontId="6" fillId="0" borderId="0" xfId="79" applyFont="1" applyAlignment="1">
      <alignment vertical="center"/>
    </xf>
    <xf numFmtId="2" fontId="6" fillId="0" borderId="0" xfId="79" applyNumberFormat="1" applyFont="1" applyAlignment="1">
      <alignment vertical="center"/>
    </xf>
    <xf numFmtId="0" fontId="6" fillId="7" borderId="0" xfId="79" applyFont="1" applyFill="1" applyAlignment="1">
      <alignment vertical="center"/>
    </xf>
    <xf numFmtId="2" fontId="6" fillId="7" borderId="0" xfId="79" applyNumberFormat="1" applyFont="1" applyFill="1" applyAlignment="1">
      <alignment vertical="center"/>
    </xf>
    <xf numFmtId="0" fontId="6" fillId="7" borderId="0" xfId="0" applyFont="1" applyFill="1" applyBorder="1" applyAlignment="1">
      <alignment horizontal="right" vertical="center" wrapText="1"/>
    </xf>
    <xf numFmtId="0" fontId="6" fillId="7" borderId="0" xfId="0" applyFont="1" applyFill="1"/>
    <xf numFmtId="2" fontId="31" fillId="7" borderId="0" xfId="70" applyNumberFormat="1" applyFont="1" applyFill="1" applyAlignment="1">
      <alignment horizontal="center" vertical="center"/>
    </xf>
    <xf numFmtId="43" fontId="6" fillId="0" borderId="0" xfId="79" applyNumberFormat="1" applyFont="1" applyAlignment="1">
      <alignment vertical="center"/>
    </xf>
    <xf numFmtId="4" fontId="6" fillId="0" borderId="2" xfId="76" applyNumberFormat="1" applyFont="1" applyFill="1" applyBorder="1" applyAlignment="1">
      <alignment horizontal="center" vertical="center" wrapText="1"/>
    </xf>
    <xf numFmtId="164" fontId="6" fillId="7" borderId="0" xfId="79" applyNumberFormat="1" applyFont="1" applyFill="1" applyAlignment="1">
      <alignment vertical="center"/>
    </xf>
    <xf numFmtId="173" fontId="6" fillId="7" borderId="2" xfId="0" applyNumberFormat="1" applyFont="1" applyFill="1" applyBorder="1" applyAlignment="1">
      <alignment horizontal="center" vertical="center"/>
    </xf>
    <xf numFmtId="2" fontId="6" fillId="3" borderId="2" xfId="0" applyNumberFormat="1" applyFont="1" applyFill="1" applyBorder="1" applyAlignment="1">
      <alignment wrapText="1"/>
    </xf>
    <xf numFmtId="2" fontId="6" fillId="3" borderId="2" xfId="0" applyNumberFormat="1" applyFont="1" applyFill="1" applyBorder="1" applyAlignment="1">
      <alignment horizontal="center"/>
    </xf>
    <xf numFmtId="1" fontId="6" fillId="3" borderId="2" xfId="0" applyNumberFormat="1" applyFont="1" applyFill="1" applyBorder="1" applyAlignment="1">
      <alignment horizontal="center"/>
    </xf>
    <xf numFmtId="4" fontId="6" fillId="3" borderId="2" xfId="0" applyNumberFormat="1" applyFont="1" applyFill="1" applyBorder="1" applyAlignment="1">
      <alignment horizontal="center" vertical="center"/>
    </xf>
    <xf numFmtId="172" fontId="6" fillId="3" borderId="2" xfId="0" applyNumberFormat="1" applyFont="1" applyFill="1" applyBorder="1" applyAlignment="1">
      <alignment horizontal="center"/>
    </xf>
    <xf numFmtId="2" fontId="6" fillId="7" borderId="2" xfId="0" applyNumberFormat="1" applyFont="1" applyFill="1" applyBorder="1" applyAlignment="1">
      <alignment wrapText="1"/>
    </xf>
    <xf numFmtId="2" fontId="6" fillId="7" borderId="2" xfId="0" applyNumberFormat="1" applyFont="1" applyFill="1" applyBorder="1" applyAlignment="1">
      <alignment horizontal="center"/>
    </xf>
    <xf numFmtId="4" fontId="6" fillId="7" borderId="2" xfId="0" applyNumberFormat="1" applyFont="1" applyFill="1" applyBorder="1" applyAlignment="1">
      <alignment horizontal="center" vertical="center"/>
    </xf>
    <xf numFmtId="0" fontId="6" fillId="3" borderId="2" xfId="77" applyFont="1" applyFill="1" applyBorder="1" applyAlignment="1">
      <alignment horizontal="left" vertical="center" wrapText="1"/>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textRotation="90" wrapText="1"/>
    </xf>
    <xf numFmtId="0" fontId="17" fillId="7" borderId="0" xfId="70" applyFont="1" applyFill="1" applyBorder="1" applyAlignment="1">
      <alignment horizontal="left" vertical="center"/>
    </xf>
    <xf numFmtId="0" fontId="7" fillId="7" borderId="0" xfId="70" applyFont="1" applyFill="1" applyBorder="1" applyAlignment="1">
      <alignment horizontal="center" vertical="center" wrapText="1"/>
    </xf>
    <xf numFmtId="0" fontId="6" fillId="0" borderId="2" xfId="77" applyNumberFormat="1"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6" fillId="0" borderId="2" xfId="80" applyNumberFormat="1" applyFont="1" applyFill="1" applyBorder="1" applyAlignment="1" applyProtection="1">
      <alignment horizontal="center" vertical="center" wrapText="1"/>
    </xf>
    <xf numFmtId="2" fontId="6" fillId="0" borderId="2" xfId="80" applyNumberFormat="1" applyFont="1" applyFill="1" applyBorder="1" applyAlignment="1">
      <alignment horizontal="center" vertical="center" wrapText="1"/>
    </xf>
    <xf numFmtId="0" fontId="7" fillId="9" borderId="2" xfId="70" applyFont="1" applyFill="1" applyBorder="1" applyAlignment="1">
      <alignment horizontal="center" vertical="center" wrapText="1"/>
    </xf>
    <xf numFmtId="0" fontId="28" fillId="7" borderId="0" xfId="0" applyFont="1" applyFill="1" applyAlignment="1">
      <alignment horizontal="center" vertical="center"/>
    </xf>
  </cellXfs>
  <cellStyles count="84">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6" xr:uid="{00000000-0005-0000-0000-000005000000}"/>
    <cellStyle name="Comma 2 2 2 3" xfId="7" xr:uid="{00000000-0005-0000-0000-000006000000}"/>
    <cellStyle name="Comma 2 2 3" xfId="8" xr:uid="{00000000-0005-0000-0000-000007000000}"/>
    <cellStyle name="Comma 2 2 3 2" xfId="9" xr:uid="{00000000-0005-0000-0000-000008000000}"/>
    <cellStyle name="Comma 2 2 4" xfId="10" xr:uid="{00000000-0005-0000-0000-000009000000}"/>
    <cellStyle name="Comma 2 2 4 2" xfId="11" xr:uid="{00000000-0005-0000-0000-00000A000000}"/>
    <cellStyle name="Comma 2 2 5" xfId="12" xr:uid="{00000000-0005-0000-0000-00000B000000}"/>
    <cellStyle name="Comma 2 3" xfId="13" xr:uid="{00000000-0005-0000-0000-00000C000000}"/>
    <cellStyle name="Comma 2 3 2" xfId="14" xr:uid="{00000000-0005-0000-0000-00000D000000}"/>
    <cellStyle name="Comma 2 3 2 2" xfId="15" xr:uid="{00000000-0005-0000-0000-00000E000000}"/>
    <cellStyle name="Comma 2 3 3" xfId="16" xr:uid="{00000000-0005-0000-0000-00000F000000}"/>
    <cellStyle name="Comma 2 4" xfId="17" xr:uid="{00000000-0005-0000-0000-000010000000}"/>
    <cellStyle name="Comma 2 4 2" xfId="18" xr:uid="{00000000-0005-0000-0000-000011000000}"/>
    <cellStyle name="Comma 2 5" xfId="19" xr:uid="{00000000-0005-0000-0000-000012000000}"/>
    <cellStyle name="Comma 2 5 2" xfId="20" xr:uid="{00000000-0005-0000-0000-000013000000}"/>
    <cellStyle name="Comma 2 6" xfId="21" xr:uid="{00000000-0005-0000-0000-000014000000}"/>
    <cellStyle name="Comma 3" xfId="22" xr:uid="{00000000-0005-0000-0000-000015000000}"/>
    <cellStyle name="Comma 3 2" xfId="23" xr:uid="{00000000-0005-0000-0000-000016000000}"/>
    <cellStyle name="Comma 3 2 2" xfId="24" xr:uid="{00000000-0005-0000-0000-000017000000}"/>
    <cellStyle name="Comma 3 2 2 2" xfId="25" xr:uid="{00000000-0005-0000-0000-000018000000}"/>
    <cellStyle name="Comma 3 2 2 2 2" xfId="26" xr:uid="{00000000-0005-0000-0000-000019000000}"/>
    <cellStyle name="Comma 3 2 2 3" xfId="27" xr:uid="{00000000-0005-0000-0000-00001A000000}"/>
    <cellStyle name="Comma 3 2 3" xfId="28" xr:uid="{00000000-0005-0000-0000-00001B000000}"/>
    <cellStyle name="Comma 3 2 3 2" xfId="29" xr:uid="{00000000-0005-0000-0000-00001C000000}"/>
    <cellStyle name="Comma 3 2 4" xfId="30" xr:uid="{00000000-0005-0000-0000-00001D000000}"/>
    <cellStyle name="Comma 3 2 4 2" xfId="31" xr:uid="{00000000-0005-0000-0000-00001E000000}"/>
    <cellStyle name="Comma 3 2 5" xfId="32" xr:uid="{00000000-0005-0000-0000-00001F000000}"/>
    <cellStyle name="Comma 3 3" xfId="33" xr:uid="{00000000-0005-0000-0000-000020000000}"/>
    <cellStyle name="Comma 3 3 2" xfId="34" xr:uid="{00000000-0005-0000-0000-000021000000}"/>
    <cellStyle name="Comma 3 3 2 2" xfId="35" xr:uid="{00000000-0005-0000-0000-000022000000}"/>
    <cellStyle name="Comma 3 3 3" xfId="36" xr:uid="{00000000-0005-0000-0000-000023000000}"/>
    <cellStyle name="Comma 3 4" xfId="37" xr:uid="{00000000-0005-0000-0000-000024000000}"/>
    <cellStyle name="Comma 3 4 2" xfId="38" xr:uid="{00000000-0005-0000-0000-000025000000}"/>
    <cellStyle name="Comma 3 5" xfId="39" xr:uid="{00000000-0005-0000-0000-000026000000}"/>
    <cellStyle name="Comma 3 5 2" xfId="40" xr:uid="{00000000-0005-0000-0000-000027000000}"/>
    <cellStyle name="Comma 3 6" xfId="41" xr:uid="{00000000-0005-0000-0000-000028000000}"/>
    <cellStyle name="Comma 4" xfId="42" xr:uid="{00000000-0005-0000-0000-000029000000}"/>
    <cellStyle name="Comma 4 2" xfId="43" xr:uid="{00000000-0005-0000-0000-00002A000000}"/>
    <cellStyle name="Comma 4 2 2" xfId="44" xr:uid="{00000000-0005-0000-0000-00002B000000}"/>
    <cellStyle name="Comma 4 2 2 2" xfId="45" xr:uid="{00000000-0005-0000-0000-00002C000000}"/>
    <cellStyle name="Comma 4 2 3" xfId="46" xr:uid="{00000000-0005-0000-0000-00002D000000}"/>
    <cellStyle name="Comma 4 3" xfId="47" xr:uid="{00000000-0005-0000-0000-00002E000000}"/>
    <cellStyle name="Comma 4 3 2" xfId="48" xr:uid="{00000000-0005-0000-0000-00002F000000}"/>
    <cellStyle name="Comma 4 4" xfId="49" xr:uid="{00000000-0005-0000-0000-000030000000}"/>
    <cellStyle name="Comma 4 4 2" xfId="50" xr:uid="{00000000-0005-0000-0000-000031000000}"/>
    <cellStyle name="Comma 4 5" xfId="51" xr:uid="{00000000-0005-0000-0000-000032000000}"/>
    <cellStyle name="Comma 5" xfId="52" xr:uid="{00000000-0005-0000-0000-000033000000}"/>
    <cellStyle name="Comma 5 2" xfId="53" xr:uid="{00000000-0005-0000-0000-000034000000}"/>
    <cellStyle name="Comma 5 2 2" xfId="54" xr:uid="{00000000-0005-0000-0000-000035000000}"/>
    <cellStyle name="Comma 5 3" xfId="55" xr:uid="{00000000-0005-0000-0000-000036000000}"/>
    <cellStyle name="Comma 6" xfId="56" xr:uid="{00000000-0005-0000-0000-000037000000}"/>
    <cellStyle name="Comma 6 2" xfId="57" xr:uid="{00000000-0005-0000-0000-000038000000}"/>
    <cellStyle name="Comma 7" xfId="58" xr:uid="{00000000-0005-0000-0000-000039000000}"/>
    <cellStyle name="Comma 7 2" xfId="59" xr:uid="{00000000-0005-0000-0000-00003A000000}"/>
    <cellStyle name="Comma 8" xfId="60" xr:uid="{00000000-0005-0000-0000-00003B000000}"/>
    <cellStyle name="Date" xfId="61" xr:uid="{00000000-0005-0000-0000-00003C000000}"/>
    <cellStyle name="Excel Built-in Normal" xfId="62" xr:uid="{00000000-0005-0000-0000-00003D000000}"/>
    <cellStyle name="Excel Built-in Normal 2" xfId="63" xr:uid="{00000000-0005-0000-0000-00003E000000}"/>
    <cellStyle name="Fixed" xfId="64" xr:uid="{00000000-0005-0000-0000-00003F000000}"/>
    <cellStyle name="Heading 1 2" xfId="65" xr:uid="{00000000-0005-0000-0000-000040000000}"/>
    <cellStyle name="Heading1" xfId="66" xr:uid="{00000000-0005-0000-0000-000041000000}"/>
    <cellStyle name="Heading2" xfId="67" xr:uid="{00000000-0005-0000-0000-000042000000}"/>
    <cellStyle name="Komats" xfId="1" builtinId="3"/>
    <cellStyle name="Kopsumma" xfId="82" builtinId="25" customBuiltin="1"/>
    <cellStyle name="Normal 11" xfId="68" xr:uid="{00000000-0005-0000-0000-000044000000}"/>
    <cellStyle name="Normal 2" xfId="69" xr:uid="{00000000-0005-0000-0000-000045000000}"/>
    <cellStyle name="Normal 3" xfId="70" xr:uid="{00000000-0005-0000-0000-000046000000}"/>
    <cellStyle name="Normal 3 2" xfId="71" xr:uid="{00000000-0005-0000-0000-000047000000}"/>
    <cellStyle name="Normal 3 3" xfId="72" xr:uid="{00000000-0005-0000-0000-000048000000}"/>
    <cellStyle name="Normal 4" xfId="73" xr:uid="{00000000-0005-0000-0000-000049000000}"/>
    <cellStyle name="Normal 4 2" xfId="74" xr:uid="{00000000-0005-0000-0000-00004A000000}"/>
    <cellStyle name="Normal 4 4" xfId="75" xr:uid="{00000000-0005-0000-0000-00004B000000}"/>
    <cellStyle name="Normal_Liepaja Peldu 5 UK tames" xfId="76" xr:uid="{00000000-0005-0000-0000-00004C000000}"/>
    <cellStyle name="Normal_Sheet1" xfId="77" xr:uid="{00000000-0005-0000-0000-00004D000000}"/>
    <cellStyle name="Normal_Siguldas 27 - tabulas" xfId="78" xr:uid="{00000000-0005-0000-0000-00004E000000}"/>
    <cellStyle name="Normal_Tame AVK Uliha 56 07.05.2010." xfId="79" xr:uid="{00000000-0005-0000-0000-00004F000000}"/>
    <cellStyle name="Parasts" xfId="0" builtinId="0"/>
    <cellStyle name="Style 1" xfId="80" xr:uid="{00000000-0005-0000-0000-000050000000}"/>
    <cellStyle name="Style 1 3" xfId="81" xr:uid="{00000000-0005-0000-0000-000051000000}"/>
    <cellStyle name="Стиль 1" xfId="83"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me2\c\Tames&amp;Tames\Formati\kop-tamem-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rād."/>
      <sheetName val="KOPRĀME-1"/>
      <sheetName val=" veids2"/>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00"/>
      <sheetName val="Sat,rād_"/>
      <sheetName val="_veids2"/>
      <sheetName val="Sat,rād_1"/>
      <sheetName val="_veids21"/>
      <sheetName val="Sat,rād_2"/>
      <sheetName val="_veids22"/>
      <sheetName val="Sat,rād_3"/>
      <sheetName val="_veids23"/>
    </sheetNames>
    <sheetDataSet>
      <sheetData sheetId="0" refreshError="1"/>
      <sheetData sheetId="1" refreshError="1"/>
      <sheetData sheetId="2" refreshError="1"/>
      <sheetData sheetId="3" refreshError="1"/>
      <sheetData sheetId="4" refreshError="1">
        <row r="1">
          <cell r="A1">
            <v>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pex">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03"/>
  <sheetViews>
    <sheetView tabSelected="1" zoomScaleSheetLayoutView="85" workbookViewId="0">
      <selection activeCell="M3" sqref="M3"/>
    </sheetView>
  </sheetViews>
  <sheetFormatPr defaultRowHeight="12.75"/>
  <cols>
    <col min="1" max="1" width="4.7109375" style="109" customWidth="1"/>
    <col min="2" max="2" width="46.42578125" style="111" customWidth="1"/>
    <col min="3" max="3" width="6" style="109" customWidth="1"/>
    <col min="4" max="5" width="8" style="70" customWidth="1"/>
    <col min="6" max="6" width="8.7109375" style="70" customWidth="1"/>
    <col min="7" max="7" width="8" style="70" customWidth="1"/>
    <col min="8" max="8" width="7.7109375" style="70" customWidth="1"/>
    <col min="9" max="9" width="7.85546875" style="70" customWidth="1"/>
    <col min="10" max="10" width="8.85546875" style="70" customWidth="1"/>
    <col min="11" max="11" width="9.5703125" style="70" customWidth="1"/>
    <col min="12" max="12" width="9.28515625" style="70" customWidth="1"/>
    <col min="13" max="13" width="9.42578125" style="70" customWidth="1"/>
    <col min="14" max="14" width="9.85546875" style="70" customWidth="1"/>
    <col min="15" max="15" width="10" style="70" customWidth="1"/>
    <col min="16" max="16384" width="9.140625" style="70"/>
  </cols>
  <sheetData>
    <row r="1" spans="1:17">
      <c r="A1" s="221" t="e">
        <f>#REF!</f>
        <v>#REF!</v>
      </c>
      <c r="B1" s="70"/>
      <c r="C1" s="222"/>
      <c r="D1" s="83" t="s">
        <v>9</v>
      </c>
      <c r="E1" s="223"/>
      <c r="G1" s="224"/>
      <c r="H1" s="223"/>
      <c r="I1" s="223"/>
      <c r="J1" s="223"/>
      <c r="K1" s="225"/>
      <c r="L1" s="223"/>
      <c r="M1" s="223"/>
      <c r="N1" s="223"/>
      <c r="O1" s="223"/>
    </row>
    <row r="2" spans="1:17">
      <c r="A2" s="221"/>
      <c r="B2" s="226"/>
      <c r="C2" s="222"/>
      <c r="D2" s="83" t="s">
        <v>131</v>
      </c>
      <c r="E2" s="223"/>
      <c r="F2" s="83"/>
      <c r="G2" s="224"/>
      <c r="H2" s="223"/>
      <c r="I2" s="223"/>
      <c r="J2" s="223"/>
      <c r="K2" s="225"/>
      <c r="L2" s="223"/>
      <c r="M2" s="223" t="s">
        <v>343</v>
      </c>
      <c r="N2" s="223"/>
      <c r="O2" s="223"/>
    </row>
    <row r="3" spans="1:17">
      <c r="A3" s="221"/>
      <c r="B3" s="226"/>
      <c r="C3" s="222"/>
      <c r="D3" s="84"/>
      <c r="E3" s="223"/>
      <c r="F3" s="83"/>
      <c r="G3" s="224"/>
      <c r="H3" s="223"/>
      <c r="I3" s="223"/>
      <c r="J3" s="223"/>
      <c r="K3" s="225"/>
      <c r="L3" s="223"/>
      <c r="M3" s="223"/>
      <c r="N3" s="223"/>
      <c r="O3" s="223"/>
    </row>
    <row r="4" spans="1:17">
      <c r="A4" s="83" t="s">
        <v>156</v>
      </c>
      <c r="B4" s="83"/>
      <c r="C4" s="227"/>
    </row>
    <row r="5" spans="1:17">
      <c r="A5" s="83" t="s">
        <v>157</v>
      </c>
      <c r="B5" s="228"/>
      <c r="C5" s="80"/>
      <c r="D5" s="82"/>
      <c r="E5" s="81"/>
      <c r="F5" s="83"/>
      <c r="G5" s="84"/>
      <c r="H5" s="84"/>
      <c r="I5" s="84"/>
      <c r="J5" s="84"/>
      <c r="K5" s="85"/>
      <c r="L5" s="85"/>
      <c r="M5" s="85"/>
      <c r="N5" s="85"/>
      <c r="O5" s="85"/>
    </row>
    <row r="6" spans="1:17">
      <c r="A6" s="83" t="s">
        <v>340</v>
      </c>
      <c r="B6" s="228"/>
      <c r="C6" s="80"/>
      <c r="D6" s="82"/>
      <c r="E6" s="81"/>
      <c r="F6" s="83"/>
      <c r="G6" s="84"/>
      <c r="H6" s="84"/>
      <c r="I6" s="84"/>
      <c r="J6" s="84"/>
      <c r="K6" s="85"/>
      <c r="L6" s="85"/>
      <c r="M6" s="85"/>
      <c r="N6" s="85"/>
      <c r="O6" s="85"/>
    </row>
    <row r="7" spans="1:17">
      <c r="A7" s="70"/>
      <c r="B7" s="229" t="s">
        <v>119</v>
      </c>
      <c r="C7" s="230"/>
      <c r="D7" s="82"/>
      <c r="E7" s="81"/>
      <c r="F7" s="85"/>
      <c r="G7" s="84"/>
      <c r="H7" s="84"/>
      <c r="I7" s="84"/>
      <c r="J7" s="84"/>
      <c r="L7" s="229" t="s">
        <v>95</v>
      </c>
      <c r="M7" s="231"/>
      <c r="N7" s="232">
        <f>O93</f>
        <v>0</v>
      </c>
      <c r="O7" s="92" t="s">
        <v>12</v>
      </c>
    </row>
    <row r="8" spans="1:17">
      <c r="A8" s="233"/>
      <c r="B8" s="70"/>
      <c r="C8" s="233"/>
      <c r="D8" s="234"/>
      <c r="E8" s="229"/>
      <c r="F8" s="229"/>
      <c r="G8" s="229"/>
      <c r="H8" s="229"/>
      <c r="I8" s="229"/>
      <c r="J8" s="229"/>
      <c r="K8" s="85"/>
      <c r="L8" s="70" t="s">
        <v>341</v>
      </c>
      <c r="M8" s="229"/>
      <c r="N8" s="85"/>
      <c r="O8" s="85"/>
    </row>
    <row r="9" spans="1:17" ht="12.75" customHeight="1">
      <c r="A9" s="255" t="s">
        <v>0</v>
      </c>
      <c r="B9" s="255" t="s">
        <v>98</v>
      </c>
      <c r="C9" s="256" t="s">
        <v>6</v>
      </c>
      <c r="D9" s="256" t="s">
        <v>1</v>
      </c>
      <c r="E9" s="255" t="s">
        <v>2</v>
      </c>
      <c r="F9" s="255"/>
      <c r="G9" s="255"/>
      <c r="H9" s="255"/>
      <c r="I9" s="255"/>
      <c r="J9" s="255"/>
      <c r="K9" s="255" t="s">
        <v>3</v>
      </c>
      <c r="L9" s="255"/>
      <c r="M9" s="255"/>
      <c r="N9" s="255"/>
      <c r="O9" s="255"/>
    </row>
    <row r="10" spans="1:17" ht="88.5" customHeight="1">
      <c r="A10" s="255"/>
      <c r="B10" s="255"/>
      <c r="C10" s="256"/>
      <c r="D10" s="256"/>
      <c r="E10" s="218" t="s">
        <v>4</v>
      </c>
      <c r="F10" s="218" t="s">
        <v>117</v>
      </c>
      <c r="G10" s="218" t="s">
        <v>99</v>
      </c>
      <c r="H10" s="218" t="s">
        <v>97</v>
      </c>
      <c r="I10" s="218" t="s">
        <v>100</v>
      </c>
      <c r="J10" s="218" t="s">
        <v>101</v>
      </c>
      <c r="K10" s="218" t="s">
        <v>5</v>
      </c>
      <c r="L10" s="218" t="s">
        <v>102</v>
      </c>
      <c r="M10" s="218" t="s">
        <v>97</v>
      </c>
      <c r="N10" s="218" t="s">
        <v>103</v>
      </c>
      <c r="O10" s="218" t="s">
        <v>104</v>
      </c>
    </row>
    <row r="11" spans="1:17">
      <c r="A11" s="160"/>
      <c r="B11" s="199" t="s">
        <v>116</v>
      </c>
      <c r="C11" s="162"/>
      <c r="D11" s="162"/>
      <c r="E11" s="163"/>
      <c r="F11" s="163"/>
      <c r="G11" s="163"/>
      <c r="H11" s="163"/>
      <c r="I11" s="163"/>
      <c r="J11" s="163"/>
      <c r="K11" s="163"/>
      <c r="L11" s="163"/>
      <c r="M11" s="163"/>
      <c r="N11" s="163"/>
      <c r="O11" s="163"/>
    </row>
    <row r="12" spans="1:17">
      <c r="A12" s="160"/>
      <c r="B12" s="161" t="s">
        <v>158</v>
      </c>
      <c r="C12" s="162"/>
      <c r="D12" s="162"/>
      <c r="E12" s="163"/>
      <c r="F12" s="163"/>
      <c r="G12" s="163"/>
      <c r="H12" s="163"/>
      <c r="I12" s="163"/>
      <c r="J12" s="163"/>
      <c r="K12" s="163"/>
      <c r="L12" s="163"/>
      <c r="M12" s="163"/>
      <c r="N12" s="163"/>
      <c r="O12" s="163"/>
    </row>
    <row r="13" spans="1:17" s="235" customFormat="1">
      <c r="A13" s="118">
        <v>1</v>
      </c>
      <c r="B13" s="187" t="s">
        <v>159</v>
      </c>
      <c r="C13" s="183" t="s">
        <v>15</v>
      </c>
      <c r="D13" s="183">
        <v>29.5</v>
      </c>
      <c r="E13" s="204"/>
      <c r="F13" s="204"/>
      <c r="G13" s="205">
        <f>SUM(E13*F13)</f>
        <v>0</v>
      </c>
      <c r="H13" s="204"/>
      <c r="I13" s="204"/>
      <c r="J13" s="204">
        <f>ROUND(G13+H13+I13,2)</f>
        <v>0</v>
      </c>
      <c r="K13" s="204">
        <f>ROUND(D13*E13,2)</f>
        <v>0</v>
      </c>
      <c r="L13" s="204">
        <f>ROUND(D13*G13,2)</f>
        <v>0</v>
      </c>
      <c r="M13" s="204">
        <f>SUM(D13*H13)</f>
        <v>0</v>
      </c>
      <c r="N13" s="204">
        <f>ROUND(D13*I13,2)</f>
        <v>0</v>
      </c>
      <c r="O13" s="204">
        <f>ROUND(L13+M13+N13,2)</f>
        <v>0</v>
      </c>
      <c r="Q13" s="236"/>
    </row>
    <row r="14" spans="1:17" s="235" customFormat="1">
      <c r="A14" s="118">
        <v>2</v>
      </c>
      <c r="B14" s="187" t="s">
        <v>160</v>
      </c>
      <c r="C14" s="183" t="s">
        <v>15</v>
      </c>
      <c r="D14" s="183">
        <v>29.5</v>
      </c>
      <c r="E14" s="204"/>
      <c r="F14" s="204"/>
      <c r="G14" s="205">
        <f t="shared" ref="G14:G77" si="0">SUM(E14*F14)</f>
        <v>0</v>
      </c>
      <c r="H14" s="185"/>
      <c r="I14" s="204"/>
      <c r="J14" s="204">
        <f t="shared" ref="J14:J77" si="1">ROUND(G14+H14+I14,2)</f>
        <v>0</v>
      </c>
      <c r="K14" s="204">
        <f t="shared" ref="K14:K77" si="2">ROUND(D14*E14,2)</f>
        <v>0</v>
      </c>
      <c r="L14" s="204">
        <f t="shared" ref="L14:L77" si="3">ROUND(D14*G14,2)</f>
        <v>0</v>
      </c>
      <c r="M14" s="204">
        <f t="shared" ref="M14:M77" si="4">SUM(D14*H14)</f>
        <v>0</v>
      </c>
      <c r="N14" s="204">
        <f t="shared" ref="N14:N77" si="5">ROUND(D14*I14,2)</f>
        <v>0</v>
      </c>
      <c r="O14" s="204">
        <f t="shared" ref="O14:O77" si="6">ROUND(L14+M14+N14,2)</f>
        <v>0</v>
      </c>
      <c r="Q14" s="236"/>
    </row>
    <row r="15" spans="1:17" s="235" customFormat="1">
      <c r="A15" s="118"/>
      <c r="B15" s="161" t="s">
        <v>161</v>
      </c>
      <c r="C15" s="183"/>
      <c r="D15" s="183"/>
      <c r="E15" s="204"/>
      <c r="F15" s="204"/>
      <c r="G15" s="205">
        <f t="shared" si="0"/>
        <v>0</v>
      </c>
      <c r="H15" s="204"/>
      <c r="I15" s="204"/>
      <c r="J15" s="204">
        <f t="shared" si="1"/>
        <v>0</v>
      </c>
      <c r="K15" s="204">
        <f t="shared" si="2"/>
        <v>0</v>
      </c>
      <c r="L15" s="204">
        <f t="shared" si="3"/>
        <v>0</v>
      </c>
      <c r="M15" s="204">
        <f t="shared" si="4"/>
        <v>0</v>
      </c>
      <c r="N15" s="204">
        <f t="shared" si="5"/>
        <v>0</v>
      </c>
      <c r="O15" s="204">
        <f t="shared" si="6"/>
        <v>0</v>
      </c>
      <c r="Q15" s="236"/>
    </row>
    <row r="16" spans="1:17" s="71" customFormat="1" ht="12" customHeight="1">
      <c r="A16" s="118">
        <v>3</v>
      </c>
      <c r="B16" s="165" t="s">
        <v>162</v>
      </c>
      <c r="C16" s="166" t="s">
        <v>15</v>
      </c>
      <c r="D16" s="180">
        <v>5</v>
      </c>
      <c r="E16" s="204"/>
      <c r="F16" s="204"/>
      <c r="G16" s="205">
        <f t="shared" si="0"/>
        <v>0</v>
      </c>
      <c r="H16" s="163"/>
      <c r="I16" s="204"/>
      <c r="J16" s="204">
        <f t="shared" si="1"/>
        <v>0</v>
      </c>
      <c r="K16" s="204">
        <f t="shared" si="2"/>
        <v>0</v>
      </c>
      <c r="L16" s="204">
        <f t="shared" si="3"/>
        <v>0</v>
      </c>
      <c r="M16" s="204">
        <f t="shared" si="4"/>
        <v>0</v>
      </c>
      <c r="N16" s="204">
        <f t="shared" si="5"/>
        <v>0</v>
      </c>
      <c r="O16" s="204">
        <f t="shared" si="6"/>
        <v>0</v>
      </c>
      <c r="P16" s="70"/>
      <c r="Q16" s="208"/>
    </row>
    <row r="17" spans="1:18" s="71" customFormat="1">
      <c r="A17" s="118">
        <v>4</v>
      </c>
      <c r="B17" s="165" t="s">
        <v>166</v>
      </c>
      <c r="C17" s="166" t="s">
        <v>15</v>
      </c>
      <c r="D17" s="180">
        <v>5</v>
      </c>
      <c r="E17" s="204"/>
      <c r="F17" s="204"/>
      <c r="G17" s="205">
        <f t="shared" si="0"/>
        <v>0</v>
      </c>
      <c r="H17" s="163"/>
      <c r="I17" s="163"/>
      <c r="J17" s="204">
        <f t="shared" si="1"/>
        <v>0</v>
      </c>
      <c r="K17" s="204">
        <f t="shared" si="2"/>
        <v>0</v>
      </c>
      <c r="L17" s="204">
        <f t="shared" si="3"/>
        <v>0</v>
      </c>
      <c r="M17" s="204">
        <f t="shared" si="4"/>
        <v>0</v>
      </c>
      <c r="N17" s="204">
        <f t="shared" si="5"/>
        <v>0</v>
      </c>
      <c r="O17" s="204">
        <f t="shared" si="6"/>
        <v>0</v>
      </c>
      <c r="Q17" s="208"/>
      <c r="R17" s="208"/>
    </row>
    <row r="18" spans="1:18" s="71" customFormat="1" ht="12" customHeight="1">
      <c r="A18" s="118">
        <v>5</v>
      </c>
      <c r="B18" s="165" t="s">
        <v>163</v>
      </c>
      <c r="C18" s="166" t="s">
        <v>15</v>
      </c>
      <c r="D18" s="180">
        <v>5</v>
      </c>
      <c r="E18" s="204"/>
      <c r="F18" s="204"/>
      <c r="G18" s="205">
        <f t="shared" si="0"/>
        <v>0</v>
      </c>
      <c r="H18" s="163"/>
      <c r="I18" s="204"/>
      <c r="J18" s="204">
        <f t="shared" si="1"/>
        <v>0</v>
      </c>
      <c r="K18" s="204">
        <f t="shared" si="2"/>
        <v>0</v>
      </c>
      <c r="L18" s="204">
        <f t="shared" si="3"/>
        <v>0</v>
      </c>
      <c r="M18" s="204">
        <f t="shared" si="4"/>
        <v>0</v>
      </c>
      <c r="N18" s="204">
        <f t="shared" si="5"/>
        <v>0</v>
      </c>
      <c r="O18" s="204">
        <f t="shared" si="6"/>
        <v>0</v>
      </c>
      <c r="P18" s="70"/>
      <c r="Q18" s="208"/>
    </row>
    <row r="19" spans="1:18" s="235" customFormat="1" ht="38.25">
      <c r="A19" s="118">
        <v>6</v>
      </c>
      <c r="B19" s="187" t="s">
        <v>164</v>
      </c>
      <c r="C19" s="183" t="s">
        <v>15</v>
      </c>
      <c r="D19" s="180">
        <v>5</v>
      </c>
      <c r="E19" s="204"/>
      <c r="F19" s="204"/>
      <c r="G19" s="205">
        <f t="shared" si="0"/>
        <v>0</v>
      </c>
      <c r="H19" s="185"/>
      <c r="I19" s="204"/>
      <c r="J19" s="204">
        <f t="shared" si="1"/>
        <v>0</v>
      </c>
      <c r="K19" s="204">
        <f t="shared" si="2"/>
        <v>0</v>
      </c>
      <c r="L19" s="204">
        <f t="shared" si="3"/>
        <v>0</v>
      </c>
      <c r="M19" s="204">
        <f t="shared" si="4"/>
        <v>0</v>
      </c>
      <c r="N19" s="204">
        <f t="shared" si="5"/>
        <v>0</v>
      </c>
      <c r="O19" s="204">
        <f t="shared" si="6"/>
        <v>0</v>
      </c>
      <c r="Q19" s="236"/>
    </row>
    <row r="20" spans="1:18" s="235" customFormat="1">
      <c r="A20" s="118"/>
      <c r="B20" s="161" t="s">
        <v>165</v>
      </c>
      <c r="C20" s="183"/>
      <c r="D20" s="183"/>
      <c r="E20" s="204"/>
      <c r="F20" s="204"/>
      <c r="G20" s="205">
        <f t="shared" si="0"/>
        <v>0</v>
      </c>
      <c r="H20" s="204"/>
      <c r="I20" s="204"/>
      <c r="J20" s="204">
        <f t="shared" si="1"/>
        <v>0</v>
      </c>
      <c r="K20" s="204">
        <f t="shared" si="2"/>
        <v>0</v>
      </c>
      <c r="L20" s="204">
        <f t="shared" si="3"/>
        <v>0</v>
      </c>
      <c r="M20" s="204">
        <f t="shared" si="4"/>
        <v>0</v>
      </c>
      <c r="N20" s="204">
        <f t="shared" si="5"/>
        <v>0</v>
      </c>
      <c r="O20" s="204">
        <f t="shared" si="6"/>
        <v>0</v>
      </c>
      <c r="Q20" s="236"/>
    </row>
    <row r="21" spans="1:18" s="71" customFormat="1" ht="12" customHeight="1">
      <c r="A21" s="118">
        <v>7</v>
      </c>
      <c r="B21" s="165" t="s">
        <v>167</v>
      </c>
      <c r="C21" s="166" t="s">
        <v>15</v>
      </c>
      <c r="D21" s="180">
        <v>8.3000000000000007</v>
      </c>
      <c r="E21" s="204"/>
      <c r="F21" s="204"/>
      <c r="G21" s="205">
        <f t="shared" si="0"/>
        <v>0</v>
      </c>
      <c r="H21" s="163"/>
      <c r="I21" s="204"/>
      <c r="J21" s="204">
        <f t="shared" si="1"/>
        <v>0</v>
      </c>
      <c r="K21" s="204">
        <f t="shared" si="2"/>
        <v>0</v>
      </c>
      <c r="L21" s="204">
        <f t="shared" si="3"/>
        <v>0</v>
      </c>
      <c r="M21" s="204">
        <f t="shared" si="4"/>
        <v>0</v>
      </c>
      <c r="N21" s="204">
        <f t="shared" si="5"/>
        <v>0</v>
      </c>
      <c r="O21" s="204">
        <f t="shared" si="6"/>
        <v>0</v>
      </c>
      <c r="P21" s="70"/>
      <c r="Q21" s="208"/>
    </row>
    <row r="22" spans="1:18" s="71" customFormat="1">
      <c r="A22" s="118">
        <v>8</v>
      </c>
      <c r="B22" s="165" t="s">
        <v>166</v>
      </c>
      <c r="C22" s="166" t="s">
        <v>15</v>
      </c>
      <c r="D22" s="180">
        <v>8.3000000000000007</v>
      </c>
      <c r="E22" s="204"/>
      <c r="F22" s="204"/>
      <c r="G22" s="205">
        <f t="shared" si="0"/>
        <v>0</v>
      </c>
      <c r="H22" s="163"/>
      <c r="I22" s="163"/>
      <c r="J22" s="204">
        <f t="shared" si="1"/>
        <v>0</v>
      </c>
      <c r="K22" s="204">
        <f t="shared" si="2"/>
        <v>0</v>
      </c>
      <c r="L22" s="204">
        <f t="shared" si="3"/>
        <v>0</v>
      </c>
      <c r="M22" s="204">
        <f t="shared" si="4"/>
        <v>0</v>
      </c>
      <c r="N22" s="204">
        <f t="shared" si="5"/>
        <v>0</v>
      </c>
      <c r="O22" s="204">
        <f t="shared" si="6"/>
        <v>0</v>
      </c>
      <c r="Q22" s="208"/>
      <c r="R22" s="208"/>
    </row>
    <row r="23" spans="1:18" s="235" customFormat="1">
      <c r="A23" s="118">
        <v>9</v>
      </c>
      <c r="B23" s="187" t="s">
        <v>168</v>
      </c>
      <c r="C23" s="182" t="s">
        <v>15</v>
      </c>
      <c r="D23" s="180">
        <v>8.3000000000000007</v>
      </c>
      <c r="E23" s="204"/>
      <c r="F23" s="204"/>
      <c r="G23" s="205">
        <f t="shared" si="0"/>
        <v>0</v>
      </c>
      <c r="H23" s="206"/>
      <c r="I23" s="184"/>
      <c r="J23" s="204">
        <f t="shared" si="1"/>
        <v>0</v>
      </c>
      <c r="K23" s="204">
        <f t="shared" si="2"/>
        <v>0</v>
      </c>
      <c r="L23" s="204">
        <f t="shared" si="3"/>
        <v>0</v>
      </c>
      <c r="M23" s="204">
        <f t="shared" si="4"/>
        <v>0</v>
      </c>
      <c r="N23" s="204">
        <f t="shared" si="5"/>
        <v>0</v>
      </c>
      <c r="O23" s="204">
        <f t="shared" si="6"/>
        <v>0</v>
      </c>
      <c r="Q23" s="236"/>
      <c r="R23" s="236"/>
    </row>
    <row r="24" spans="1:18" s="235" customFormat="1">
      <c r="A24" s="118"/>
      <c r="B24" s="199" t="s">
        <v>114</v>
      </c>
      <c r="C24" s="183"/>
      <c r="D24" s="183"/>
      <c r="E24" s="204"/>
      <c r="F24" s="204"/>
      <c r="G24" s="205">
        <f t="shared" si="0"/>
        <v>0</v>
      </c>
      <c r="H24" s="185"/>
      <c r="I24" s="204"/>
      <c r="J24" s="204">
        <f t="shared" si="1"/>
        <v>0</v>
      </c>
      <c r="K24" s="204">
        <f t="shared" si="2"/>
        <v>0</v>
      </c>
      <c r="L24" s="204">
        <f t="shared" si="3"/>
        <v>0</v>
      </c>
      <c r="M24" s="204">
        <f t="shared" si="4"/>
        <v>0</v>
      </c>
      <c r="N24" s="204">
        <f t="shared" si="5"/>
        <v>0</v>
      </c>
      <c r="O24" s="204">
        <f t="shared" si="6"/>
        <v>0</v>
      </c>
      <c r="Q24" s="236"/>
    </row>
    <row r="25" spans="1:18" s="235" customFormat="1">
      <c r="A25" s="118"/>
      <c r="B25" s="161" t="s">
        <v>169</v>
      </c>
      <c r="C25" s="183"/>
      <c r="D25" s="183"/>
      <c r="E25" s="204"/>
      <c r="F25" s="204"/>
      <c r="G25" s="205">
        <f t="shared" si="0"/>
        <v>0</v>
      </c>
      <c r="H25" s="185"/>
      <c r="I25" s="204"/>
      <c r="J25" s="204">
        <f t="shared" si="1"/>
        <v>0</v>
      </c>
      <c r="K25" s="204">
        <f t="shared" si="2"/>
        <v>0</v>
      </c>
      <c r="L25" s="204">
        <f t="shared" si="3"/>
        <v>0</v>
      </c>
      <c r="M25" s="204">
        <f t="shared" si="4"/>
        <v>0</v>
      </c>
      <c r="N25" s="204">
        <f t="shared" si="5"/>
        <v>0</v>
      </c>
      <c r="O25" s="204">
        <f t="shared" si="6"/>
        <v>0</v>
      </c>
      <c r="Q25" s="236"/>
    </row>
    <row r="26" spans="1:18" s="235" customFormat="1">
      <c r="A26" s="118">
        <v>10</v>
      </c>
      <c r="B26" s="187" t="s">
        <v>170</v>
      </c>
      <c r="C26" s="183" t="s">
        <v>15</v>
      </c>
      <c r="D26" s="213">
        <v>5</v>
      </c>
      <c r="E26" s="204"/>
      <c r="F26" s="204"/>
      <c r="G26" s="205">
        <f t="shared" si="0"/>
        <v>0</v>
      </c>
      <c r="H26" s="185"/>
      <c r="I26" s="184"/>
      <c r="J26" s="204">
        <f t="shared" si="1"/>
        <v>0</v>
      </c>
      <c r="K26" s="204">
        <f t="shared" si="2"/>
        <v>0</v>
      </c>
      <c r="L26" s="204">
        <f t="shared" si="3"/>
        <v>0</v>
      </c>
      <c r="M26" s="204">
        <f t="shared" si="4"/>
        <v>0</v>
      </c>
      <c r="N26" s="204">
        <f t="shared" si="5"/>
        <v>0</v>
      </c>
      <c r="O26" s="204">
        <f t="shared" si="6"/>
        <v>0</v>
      </c>
      <c r="Q26" s="236"/>
      <c r="R26" s="236"/>
    </row>
    <row r="27" spans="1:18" s="235" customFormat="1">
      <c r="A27" s="118">
        <v>11</v>
      </c>
      <c r="B27" s="187" t="s">
        <v>171</v>
      </c>
      <c r="C27" s="183" t="s">
        <v>15</v>
      </c>
      <c r="D27" s="213">
        <v>5</v>
      </c>
      <c r="E27" s="204"/>
      <c r="F27" s="204"/>
      <c r="G27" s="205">
        <f t="shared" si="0"/>
        <v>0</v>
      </c>
      <c r="H27" s="185"/>
      <c r="I27" s="184"/>
      <c r="J27" s="204">
        <f t="shared" si="1"/>
        <v>0</v>
      </c>
      <c r="K27" s="204">
        <f t="shared" si="2"/>
        <v>0</v>
      </c>
      <c r="L27" s="204">
        <f t="shared" si="3"/>
        <v>0</v>
      </c>
      <c r="M27" s="204">
        <f t="shared" si="4"/>
        <v>0</v>
      </c>
      <c r="N27" s="204">
        <f t="shared" si="5"/>
        <v>0</v>
      </c>
      <c r="O27" s="204">
        <f t="shared" si="6"/>
        <v>0</v>
      </c>
      <c r="Q27" s="236"/>
      <c r="R27" s="236"/>
    </row>
    <row r="28" spans="1:18" s="235" customFormat="1">
      <c r="A28" s="118">
        <v>12</v>
      </c>
      <c r="B28" s="187" t="s">
        <v>172</v>
      </c>
      <c r="C28" s="183" t="s">
        <v>15</v>
      </c>
      <c r="D28" s="213">
        <v>5</v>
      </c>
      <c r="E28" s="204"/>
      <c r="F28" s="204"/>
      <c r="G28" s="205">
        <f t="shared" si="0"/>
        <v>0</v>
      </c>
      <c r="H28" s="185"/>
      <c r="I28" s="184"/>
      <c r="J28" s="204">
        <f t="shared" si="1"/>
        <v>0</v>
      </c>
      <c r="K28" s="204">
        <f t="shared" si="2"/>
        <v>0</v>
      </c>
      <c r="L28" s="204">
        <f t="shared" si="3"/>
        <v>0</v>
      </c>
      <c r="M28" s="204">
        <f t="shared" si="4"/>
        <v>0</v>
      </c>
      <c r="N28" s="204">
        <f t="shared" si="5"/>
        <v>0</v>
      </c>
      <c r="O28" s="204">
        <f t="shared" si="6"/>
        <v>0</v>
      </c>
      <c r="Q28" s="236"/>
      <c r="R28" s="236"/>
    </row>
    <row r="29" spans="1:18" s="235" customFormat="1">
      <c r="A29" s="118">
        <v>13</v>
      </c>
      <c r="B29" s="187" t="s">
        <v>173</v>
      </c>
      <c r="C29" s="183" t="s">
        <v>15</v>
      </c>
      <c r="D29" s="183">
        <v>41.5</v>
      </c>
      <c r="E29" s="204"/>
      <c r="F29" s="204"/>
      <c r="G29" s="205">
        <f t="shared" si="0"/>
        <v>0</v>
      </c>
      <c r="H29" s="185"/>
      <c r="I29" s="184"/>
      <c r="J29" s="204">
        <f t="shared" si="1"/>
        <v>0</v>
      </c>
      <c r="K29" s="204">
        <f t="shared" si="2"/>
        <v>0</v>
      </c>
      <c r="L29" s="204">
        <f t="shared" si="3"/>
        <v>0</v>
      </c>
      <c r="M29" s="204">
        <f t="shared" si="4"/>
        <v>0</v>
      </c>
      <c r="N29" s="204">
        <f t="shared" si="5"/>
        <v>0</v>
      </c>
      <c r="O29" s="204">
        <f t="shared" si="6"/>
        <v>0</v>
      </c>
      <c r="Q29" s="236"/>
      <c r="R29" s="236"/>
    </row>
    <row r="30" spans="1:18" s="235" customFormat="1" ht="38.25">
      <c r="A30" s="118">
        <v>14</v>
      </c>
      <c r="B30" s="187" t="s">
        <v>179</v>
      </c>
      <c r="C30" s="183" t="s">
        <v>15</v>
      </c>
      <c r="D30" s="183">
        <v>41.5</v>
      </c>
      <c r="E30" s="204"/>
      <c r="F30" s="204"/>
      <c r="G30" s="205">
        <f t="shared" si="0"/>
        <v>0</v>
      </c>
      <c r="H30" s="185"/>
      <c r="I30" s="204"/>
      <c r="J30" s="204">
        <f t="shared" si="1"/>
        <v>0</v>
      </c>
      <c r="K30" s="204">
        <f t="shared" si="2"/>
        <v>0</v>
      </c>
      <c r="L30" s="204">
        <f t="shared" si="3"/>
        <v>0</v>
      </c>
      <c r="M30" s="204">
        <f t="shared" si="4"/>
        <v>0</v>
      </c>
      <c r="N30" s="204">
        <f t="shared" si="5"/>
        <v>0</v>
      </c>
      <c r="O30" s="204">
        <f t="shared" si="6"/>
        <v>0</v>
      </c>
      <c r="Q30" s="236"/>
    </row>
    <row r="31" spans="1:18" s="235" customFormat="1">
      <c r="A31" s="118"/>
      <c r="B31" s="161" t="s">
        <v>158</v>
      </c>
      <c r="C31" s="183"/>
      <c r="D31" s="183"/>
      <c r="E31" s="204"/>
      <c r="F31" s="204"/>
      <c r="G31" s="205">
        <f t="shared" si="0"/>
        <v>0</v>
      </c>
      <c r="H31" s="185"/>
      <c r="I31" s="204"/>
      <c r="J31" s="204">
        <f t="shared" si="1"/>
        <v>0</v>
      </c>
      <c r="K31" s="204">
        <f t="shared" si="2"/>
        <v>0</v>
      </c>
      <c r="L31" s="204">
        <f t="shared" si="3"/>
        <v>0</v>
      </c>
      <c r="M31" s="204">
        <f t="shared" si="4"/>
        <v>0</v>
      </c>
      <c r="N31" s="204">
        <f t="shared" si="5"/>
        <v>0</v>
      </c>
      <c r="O31" s="204">
        <f t="shared" si="6"/>
        <v>0</v>
      </c>
      <c r="Q31" s="236"/>
    </row>
    <row r="32" spans="1:18" s="235" customFormat="1" ht="25.5">
      <c r="A32" s="118">
        <v>15</v>
      </c>
      <c r="B32" s="187" t="s">
        <v>174</v>
      </c>
      <c r="C32" s="183" t="s">
        <v>15</v>
      </c>
      <c r="D32" s="183">
        <v>8</v>
      </c>
      <c r="E32" s="204"/>
      <c r="F32" s="204"/>
      <c r="G32" s="205">
        <f t="shared" si="0"/>
        <v>0</v>
      </c>
      <c r="H32" s="185"/>
      <c r="I32" s="184"/>
      <c r="J32" s="204">
        <f t="shared" si="1"/>
        <v>0</v>
      </c>
      <c r="K32" s="204">
        <f t="shared" si="2"/>
        <v>0</v>
      </c>
      <c r="L32" s="204">
        <f t="shared" si="3"/>
        <v>0</v>
      </c>
      <c r="M32" s="204">
        <f t="shared" si="4"/>
        <v>0</v>
      </c>
      <c r="N32" s="204">
        <f t="shared" si="5"/>
        <v>0</v>
      </c>
      <c r="O32" s="204">
        <f t="shared" si="6"/>
        <v>0</v>
      </c>
      <c r="Q32" s="236"/>
      <c r="R32" s="236"/>
    </row>
    <row r="33" spans="1:18" s="237" customFormat="1" ht="38.25">
      <c r="A33" s="118">
        <v>16</v>
      </c>
      <c r="B33" s="215" t="s">
        <v>175</v>
      </c>
      <c r="C33" s="216" t="s">
        <v>15</v>
      </c>
      <c r="D33" s="183">
        <v>8</v>
      </c>
      <c r="E33" s="204"/>
      <c r="F33" s="204"/>
      <c r="G33" s="205">
        <f t="shared" si="0"/>
        <v>0</v>
      </c>
      <c r="H33" s="204"/>
      <c r="I33" s="197"/>
      <c r="J33" s="204">
        <f t="shared" si="1"/>
        <v>0</v>
      </c>
      <c r="K33" s="204">
        <f t="shared" si="2"/>
        <v>0</v>
      </c>
      <c r="L33" s="204">
        <f t="shared" si="3"/>
        <v>0</v>
      </c>
      <c r="M33" s="204">
        <f t="shared" si="4"/>
        <v>0</v>
      </c>
      <c r="N33" s="204">
        <f t="shared" si="5"/>
        <v>0</v>
      </c>
      <c r="O33" s="204">
        <f t="shared" si="6"/>
        <v>0</v>
      </c>
      <c r="Q33" s="238"/>
      <c r="R33" s="238"/>
    </row>
    <row r="34" spans="1:18" s="235" customFormat="1">
      <c r="A34" s="118">
        <v>17</v>
      </c>
      <c r="B34" s="187" t="s">
        <v>176</v>
      </c>
      <c r="C34" s="183" t="s">
        <v>15</v>
      </c>
      <c r="D34" s="183">
        <v>8</v>
      </c>
      <c r="E34" s="204"/>
      <c r="F34" s="204"/>
      <c r="G34" s="205">
        <f t="shared" si="0"/>
        <v>0</v>
      </c>
      <c r="H34" s="185"/>
      <c r="I34" s="204"/>
      <c r="J34" s="204">
        <f t="shared" si="1"/>
        <v>0</v>
      </c>
      <c r="K34" s="204">
        <f t="shared" si="2"/>
        <v>0</v>
      </c>
      <c r="L34" s="204">
        <f t="shared" si="3"/>
        <v>0</v>
      </c>
      <c r="M34" s="204">
        <f t="shared" si="4"/>
        <v>0</v>
      </c>
      <c r="N34" s="204">
        <f t="shared" si="5"/>
        <v>0</v>
      </c>
      <c r="O34" s="204">
        <f t="shared" si="6"/>
        <v>0</v>
      </c>
      <c r="Q34" s="236"/>
    </row>
    <row r="35" spans="1:18" s="235" customFormat="1">
      <c r="A35" s="118">
        <v>18</v>
      </c>
      <c r="B35" s="187" t="s">
        <v>129</v>
      </c>
      <c r="C35" s="183" t="s">
        <v>15</v>
      </c>
      <c r="D35" s="183">
        <v>8</v>
      </c>
      <c r="E35" s="204"/>
      <c r="F35" s="204"/>
      <c r="G35" s="205">
        <f t="shared" si="0"/>
        <v>0</v>
      </c>
      <c r="H35" s="185"/>
      <c r="I35" s="204"/>
      <c r="J35" s="204">
        <f t="shared" si="1"/>
        <v>0</v>
      </c>
      <c r="K35" s="204">
        <f t="shared" si="2"/>
        <v>0</v>
      </c>
      <c r="L35" s="204">
        <f t="shared" si="3"/>
        <v>0</v>
      </c>
      <c r="M35" s="204">
        <f t="shared" si="4"/>
        <v>0</v>
      </c>
      <c r="N35" s="204">
        <f t="shared" si="5"/>
        <v>0</v>
      </c>
      <c r="O35" s="204">
        <f t="shared" si="6"/>
        <v>0</v>
      </c>
      <c r="Q35" s="236"/>
    </row>
    <row r="36" spans="1:18" s="235" customFormat="1">
      <c r="A36" s="118">
        <v>19</v>
      </c>
      <c r="B36" s="187" t="s">
        <v>177</v>
      </c>
      <c r="C36" s="183" t="s">
        <v>15</v>
      </c>
      <c r="D36" s="183">
        <v>8</v>
      </c>
      <c r="E36" s="204"/>
      <c r="F36" s="204"/>
      <c r="G36" s="205">
        <f t="shared" si="0"/>
        <v>0</v>
      </c>
      <c r="H36" s="185"/>
      <c r="I36" s="204"/>
      <c r="J36" s="204">
        <f t="shared" si="1"/>
        <v>0</v>
      </c>
      <c r="K36" s="204">
        <f t="shared" si="2"/>
        <v>0</v>
      </c>
      <c r="L36" s="204">
        <f t="shared" si="3"/>
        <v>0</v>
      </c>
      <c r="M36" s="204">
        <f t="shared" si="4"/>
        <v>0</v>
      </c>
      <c r="N36" s="204">
        <f t="shared" si="5"/>
        <v>0</v>
      </c>
      <c r="O36" s="204">
        <f t="shared" si="6"/>
        <v>0</v>
      </c>
      <c r="Q36" s="236"/>
    </row>
    <row r="37" spans="1:18" s="235" customFormat="1">
      <c r="A37" s="118">
        <v>20</v>
      </c>
      <c r="B37" s="187" t="s">
        <v>178</v>
      </c>
      <c r="C37" s="183" t="s">
        <v>15</v>
      </c>
      <c r="D37" s="183">
        <v>8</v>
      </c>
      <c r="E37" s="204"/>
      <c r="F37" s="204"/>
      <c r="G37" s="205">
        <f t="shared" si="0"/>
        <v>0</v>
      </c>
      <c r="H37" s="185"/>
      <c r="I37" s="204"/>
      <c r="J37" s="204">
        <f t="shared" si="1"/>
        <v>0</v>
      </c>
      <c r="K37" s="204">
        <f t="shared" si="2"/>
        <v>0</v>
      </c>
      <c r="L37" s="204">
        <f t="shared" si="3"/>
        <v>0</v>
      </c>
      <c r="M37" s="204">
        <f t="shared" si="4"/>
        <v>0</v>
      </c>
      <c r="N37" s="204">
        <f t="shared" si="5"/>
        <v>0</v>
      </c>
      <c r="O37" s="204">
        <f t="shared" si="6"/>
        <v>0</v>
      </c>
      <c r="Q37" s="236"/>
    </row>
    <row r="38" spans="1:18" s="235" customFormat="1">
      <c r="A38" s="118">
        <v>21</v>
      </c>
      <c r="B38" s="187" t="s">
        <v>171</v>
      </c>
      <c r="C38" s="183" t="s">
        <v>15</v>
      </c>
      <c r="D38" s="213">
        <v>86.5</v>
      </c>
      <c r="E38" s="204"/>
      <c r="F38" s="204"/>
      <c r="G38" s="205">
        <f t="shared" si="0"/>
        <v>0</v>
      </c>
      <c r="H38" s="185"/>
      <c r="I38" s="184"/>
      <c r="J38" s="204">
        <f t="shared" si="1"/>
        <v>0</v>
      </c>
      <c r="K38" s="204">
        <f t="shared" si="2"/>
        <v>0</v>
      </c>
      <c r="L38" s="204">
        <f t="shared" si="3"/>
        <v>0</v>
      </c>
      <c r="M38" s="204">
        <f t="shared" si="4"/>
        <v>0</v>
      </c>
      <c r="N38" s="204">
        <f t="shared" si="5"/>
        <v>0</v>
      </c>
      <c r="O38" s="204">
        <f t="shared" si="6"/>
        <v>0</v>
      </c>
      <c r="Q38" s="236"/>
      <c r="R38" s="236"/>
    </row>
    <row r="39" spans="1:18" s="235" customFormat="1">
      <c r="A39" s="118">
        <v>22</v>
      </c>
      <c r="B39" s="187" t="s">
        <v>176</v>
      </c>
      <c r="C39" s="183" t="s">
        <v>15</v>
      </c>
      <c r="D39" s="213">
        <v>86.5</v>
      </c>
      <c r="E39" s="204"/>
      <c r="F39" s="204"/>
      <c r="G39" s="205">
        <f t="shared" si="0"/>
        <v>0</v>
      </c>
      <c r="H39" s="185"/>
      <c r="I39" s="204"/>
      <c r="J39" s="204">
        <f t="shared" si="1"/>
        <v>0</v>
      </c>
      <c r="K39" s="204">
        <f t="shared" si="2"/>
        <v>0</v>
      </c>
      <c r="L39" s="204">
        <f t="shared" si="3"/>
        <v>0</v>
      </c>
      <c r="M39" s="204">
        <f t="shared" si="4"/>
        <v>0</v>
      </c>
      <c r="N39" s="204">
        <f t="shared" si="5"/>
        <v>0</v>
      </c>
      <c r="O39" s="204">
        <f t="shared" si="6"/>
        <v>0</v>
      </c>
      <c r="Q39" s="236"/>
    </row>
    <row r="40" spans="1:18" s="235" customFormat="1">
      <c r="A40" s="118">
        <v>23</v>
      </c>
      <c r="B40" s="187" t="s">
        <v>129</v>
      </c>
      <c r="C40" s="183" t="s">
        <v>15</v>
      </c>
      <c r="D40" s="213">
        <v>86.5</v>
      </c>
      <c r="E40" s="204"/>
      <c r="F40" s="204"/>
      <c r="G40" s="205">
        <f t="shared" si="0"/>
        <v>0</v>
      </c>
      <c r="H40" s="185"/>
      <c r="I40" s="204"/>
      <c r="J40" s="204">
        <f t="shared" si="1"/>
        <v>0</v>
      </c>
      <c r="K40" s="204">
        <f t="shared" si="2"/>
        <v>0</v>
      </c>
      <c r="L40" s="204">
        <f t="shared" si="3"/>
        <v>0</v>
      </c>
      <c r="M40" s="204">
        <f t="shared" si="4"/>
        <v>0</v>
      </c>
      <c r="N40" s="204">
        <f t="shared" si="5"/>
        <v>0</v>
      </c>
      <c r="O40" s="204">
        <f t="shared" si="6"/>
        <v>0</v>
      </c>
      <c r="Q40" s="236"/>
    </row>
    <row r="41" spans="1:18" s="235" customFormat="1">
      <c r="A41" s="118">
        <v>24</v>
      </c>
      <c r="B41" s="187" t="s">
        <v>177</v>
      </c>
      <c r="C41" s="183" t="s">
        <v>15</v>
      </c>
      <c r="D41" s="213">
        <v>86.5</v>
      </c>
      <c r="E41" s="204"/>
      <c r="F41" s="204"/>
      <c r="G41" s="205">
        <f t="shared" si="0"/>
        <v>0</v>
      </c>
      <c r="H41" s="185"/>
      <c r="I41" s="204"/>
      <c r="J41" s="204">
        <f t="shared" si="1"/>
        <v>0</v>
      </c>
      <c r="K41" s="204">
        <f t="shared" si="2"/>
        <v>0</v>
      </c>
      <c r="L41" s="204">
        <f t="shared" si="3"/>
        <v>0</v>
      </c>
      <c r="M41" s="204">
        <f t="shared" si="4"/>
        <v>0</v>
      </c>
      <c r="N41" s="204">
        <f t="shared" si="5"/>
        <v>0</v>
      </c>
      <c r="O41" s="204">
        <f t="shared" si="6"/>
        <v>0</v>
      </c>
      <c r="Q41" s="236"/>
    </row>
    <row r="42" spans="1:18" s="235" customFormat="1">
      <c r="A42" s="118">
        <v>25</v>
      </c>
      <c r="B42" s="187" t="s">
        <v>178</v>
      </c>
      <c r="C42" s="183" t="s">
        <v>15</v>
      </c>
      <c r="D42" s="213">
        <v>86.5</v>
      </c>
      <c r="E42" s="204"/>
      <c r="F42" s="204"/>
      <c r="G42" s="205">
        <f t="shared" si="0"/>
        <v>0</v>
      </c>
      <c r="H42" s="185"/>
      <c r="I42" s="204"/>
      <c r="J42" s="204">
        <f t="shared" si="1"/>
        <v>0</v>
      </c>
      <c r="K42" s="204">
        <f t="shared" si="2"/>
        <v>0</v>
      </c>
      <c r="L42" s="204">
        <f t="shared" si="3"/>
        <v>0</v>
      </c>
      <c r="M42" s="204">
        <f t="shared" si="4"/>
        <v>0</v>
      </c>
      <c r="N42" s="204">
        <f t="shared" si="5"/>
        <v>0</v>
      </c>
      <c r="O42" s="204">
        <f t="shared" si="6"/>
        <v>0</v>
      </c>
      <c r="Q42" s="236"/>
    </row>
    <row r="43" spans="1:18" s="235" customFormat="1">
      <c r="A43" s="118">
        <v>26</v>
      </c>
      <c r="B43" s="187" t="s">
        <v>180</v>
      </c>
      <c r="C43" s="183" t="s">
        <v>17</v>
      </c>
      <c r="D43" s="213">
        <v>36</v>
      </c>
      <c r="E43" s="204"/>
      <c r="F43" s="204"/>
      <c r="G43" s="205">
        <f t="shared" si="0"/>
        <v>0</v>
      </c>
      <c r="H43" s="185"/>
      <c r="I43" s="204"/>
      <c r="J43" s="204">
        <f t="shared" si="1"/>
        <v>0</v>
      </c>
      <c r="K43" s="204">
        <f t="shared" si="2"/>
        <v>0</v>
      </c>
      <c r="L43" s="204">
        <f t="shared" si="3"/>
        <v>0</v>
      </c>
      <c r="M43" s="204">
        <f t="shared" si="4"/>
        <v>0</v>
      </c>
      <c r="N43" s="204">
        <f t="shared" si="5"/>
        <v>0</v>
      </c>
      <c r="O43" s="204">
        <f t="shared" si="6"/>
        <v>0</v>
      </c>
      <c r="Q43" s="236"/>
    </row>
    <row r="44" spans="1:18" s="235" customFormat="1">
      <c r="A44" s="118"/>
      <c r="B44" s="161" t="s">
        <v>161</v>
      </c>
      <c r="C44" s="183"/>
      <c r="D44" s="213"/>
      <c r="E44" s="204"/>
      <c r="F44" s="204"/>
      <c r="G44" s="205">
        <f t="shared" si="0"/>
        <v>0</v>
      </c>
      <c r="H44" s="185"/>
      <c r="I44" s="204"/>
      <c r="J44" s="204">
        <f t="shared" si="1"/>
        <v>0</v>
      </c>
      <c r="K44" s="204">
        <f t="shared" si="2"/>
        <v>0</v>
      </c>
      <c r="L44" s="204">
        <f t="shared" si="3"/>
        <v>0</v>
      </c>
      <c r="M44" s="204">
        <f t="shared" si="4"/>
        <v>0</v>
      </c>
      <c r="N44" s="204">
        <f t="shared" si="5"/>
        <v>0</v>
      </c>
      <c r="O44" s="204">
        <f t="shared" si="6"/>
        <v>0</v>
      </c>
      <c r="Q44" s="236"/>
    </row>
    <row r="45" spans="1:18" s="235" customFormat="1">
      <c r="A45" s="118">
        <v>27</v>
      </c>
      <c r="B45" s="187" t="s">
        <v>171</v>
      </c>
      <c r="C45" s="183" t="s">
        <v>15</v>
      </c>
      <c r="D45" s="213">
        <v>15</v>
      </c>
      <c r="E45" s="204"/>
      <c r="F45" s="204"/>
      <c r="G45" s="205">
        <f t="shared" si="0"/>
        <v>0</v>
      </c>
      <c r="H45" s="185"/>
      <c r="I45" s="184"/>
      <c r="J45" s="204">
        <f t="shared" si="1"/>
        <v>0</v>
      </c>
      <c r="K45" s="204">
        <f t="shared" si="2"/>
        <v>0</v>
      </c>
      <c r="L45" s="204">
        <f t="shared" si="3"/>
        <v>0</v>
      </c>
      <c r="M45" s="204">
        <f t="shared" si="4"/>
        <v>0</v>
      </c>
      <c r="N45" s="204">
        <f t="shared" si="5"/>
        <v>0</v>
      </c>
      <c r="O45" s="204">
        <f t="shared" si="6"/>
        <v>0</v>
      </c>
      <c r="Q45" s="236"/>
      <c r="R45" s="236"/>
    </row>
    <row r="46" spans="1:18" s="235" customFormat="1" ht="51" customHeight="1">
      <c r="A46" s="118">
        <v>28</v>
      </c>
      <c r="B46" s="187" t="s">
        <v>181</v>
      </c>
      <c r="C46" s="183" t="s">
        <v>15</v>
      </c>
      <c r="D46" s="213">
        <v>15</v>
      </c>
      <c r="E46" s="204"/>
      <c r="F46" s="204"/>
      <c r="G46" s="205">
        <f t="shared" si="0"/>
        <v>0</v>
      </c>
      <c r="H46" s="185"/>
      <c r="I46" s="204"/>
      <c r="J46" s="204">
        <f t="shared" si="1"/>
        <v>0</v>
      </c>
      <c r="K46" s="204">
        <f t="shared" si="2"/>
        <v>0</v>
      </c>
      <c r="L46" s="204">
        <f t="shared" si="3"/>
        <v>0</v>
      </c>
      <c r="M46" s="204">
        <f t="shared" si="4"/>
        <v>0</v>
      </c>
      <c r="N46" s="204">
        <f t="shared" si="5"/>
        <v>0</v>
      </c>
      <c r="O46" s="204">
        <f t="shared" si="6"/>
        <v>0</v>
      </c>
      <c r="Q46" s="236"/>
    </row>
    <row r="47" spans="1:18" s="235" customFormat="1">
      <c r="A47" s="118">
        <v>29</v>
      </c>
      <c r="B47" s="187" t="s">
        <v>171</v>
      </c>
      <c r="C47" s="183" t="s">
        <v>15</v>
      </c>
      <c r="D47" s="213">
        <v>13</v>
      </c>
      <c r="E47" s="204"/>
      <c r="F47" s="204"/>
      <c r="G47" s="205">
        <f t="shared" si="0"/>
        <v>0</v>
      </c>
      <c r="H47" s="185"/>
      <c r="I47" s="184"/>
      <c r="J47" s="204">
        <f t="shared" si="1"/>
        <v>0</v>
      </c>
      <c r="K47" s="204">
        <f t="shared" si="2"/>
        <v>0</v>
      </c>
      <c r="L47" s="204">
        <f t="shared" si="3"/>
        <v>0</v>
      </c>
      <c r="M47" s="204">
        <f t="shared" si="4"/>
        <v>0</v>
      </c>
      <c r="N47" s="204">
        <f t="shared" si="5"/>
        <v>0</v>
      </c>
      <c r="O47" s="204">
        <f t="shared" si="6"/>
        <v>0</v>
      </c>
      <c r="Q47" s="236"/>
      <c r="R47" s="236"/>
    </row>
    <row r="48" spans="1:18" s="235" customFormat="1">
      <c r="A48" s="118">
        <v>30</v>
      </c>
      <c r="B48" s="187" t="s">
        <v>176</v>
      </c>
      <c r="C48" s="183" t="s">
        <v>15</v>
      </c>
      <c r="D48" s="213">
        <v>13</v>
      </c>
      <c r="E48" s="204"/>
      <c r="F48" s="204"/>
      <c r="G48" s="205">
        <f t="shared" si="0"/>
        <v>0</v>
      </c>
      <c r="H48" s="185"/>
      <c r="I48" s="204"/>
      <c r="J48" s="204">
        <f t="shared" si="1"/>
        <v>0</v>
      </c>
      <c r="K48" s="204">
        <f t="shared" si="2"/>
        <v>0</v>
      </c>
      <c r="L48" s="204">
        <f t="shared" si="3"/>
        <v>0</v>
      </c>
      <c r="M48" s="204">
        <f t="shared" si="4"/>
        <v>0</v>
      </c>
      <c r="N48" s="204">
        <f t="shared" si="5"/>
        <v>0</v>
      </c>
      <c r="O48" s="204">
        <f t="shared" si="6"/>
        <v>0</v>
      </c>
      <c r="Q48" s="236"/>
    </row>
    <row r="49" spans="1:18" s="235" customFormat="1">
      <c r="A49" s="118">
        <v>31</v>
      </c>
      <c r="B49" s="187" t="s">
        <v>129</v>
      </c>
      <c r="C49" s="183" t="s">
        <v>15</v>
      </c>
      <c r="D49" s="213">
        <v>13</v>
      </c>
      <c r="E49" s="204"/>
      <c r="F49" s="204"/>
      <c r="G49" s="205">
        <f t="shared" si="0"/>
        <v>0</v>
      </c>
      <c r="H49" s="185"/>
      <c r="I49" s="204"/>
      <c r="J49" s="204">
        <f t="shared" si="1"/>
        <v>0</v>
      </c>
      <c r="K49" s="204">
        <f t="shared" si="2"/>
        <v>0</v>
      </c>
      <c r="L49" s="204">
        <f t="shared" si="3"/>
        <v>0</v>
      </c>
      <c r="M49" s="204">
        <f t="shared" si="4"/>
        <v>0</v>
      </c>
      <c r="N49" s="204">
        <f t="shared" si="5"/>
        <v>0</v>
      </c>
      <c r="O49" s="204">
        <f t="shared" si="6"/>
        <v>0</v>
      </c>
      <c r="Q49" s="236"/>
    </row>
    <row r="50" spans="1:18" s="235" customFormat="1" ht="25.5">
      <c r="A50" s="118">
        <v>32</v>
      </c>
      <c r="B50" s="187" t="s">
        <v>182</v>
      </c>
      <c r="C50" s="183" t="s">
        <v>15</v>
      </c>
      <c r="D50" s="213">
        <v>13</v>
      </c>
      <c r="E50" s="204"/>
      <c r="F50" s="204"/>
      <c r="G50" s="205">
        <f t="shared" si="0"/>
        <v>0</v>
      </c>
      <c r="H50" s="185"/>
      <c r="I50" s="204"/>
      <c r="J50" s="204">
        <f t="shared" si="1"/>
        <v>0</v>
      </c>
      <c r="K50" s="204">
        <f t="shared" si="2"/>
        <v>0</v>
      </c>
      <c r="L50" s="204">
        <f t="shared" si="3"/>
        <v>0</v>
      </c>
      <c r="M50" s="204">
        <f t="shared" si="4"/>
        <v>0</v>
      </c>
      <c r="N50" s="204">
        <f t="shared" si="5"/>
        <v>0</v>
      </c>
      <c r="O50" s="204">
        <f t="shared" si="6"/>
        <v>0</v>
      </c>
      <c r="Q50" s="236"/>
    </row>
    <row r="51" spans="1:18" s="235" customFormat="1">
      <c r="A51" s="118">
        <v>33</v>
      </c>
      <c r="B51" s="187" t="s">
        <v>183</v>
      </c>
      <c r="C51" s="183" t="s">
        <v>17</v>
      </c>
      <c r="D51" s="213">
        <v>5</v>
      </c>
      <c r="E51" s="204"/>
      <c r="F51" s="204"/>
      <c r="G51" s="205">
        <f t="shared" si="0"/>
        <v>0</v>
      </c>
      <c r="H51" s="185"/>
      <c r="I51" s="204"/>
      <c r="J51" s="204">
        <f t="shared" si="1"/>
        <v>0</v>
      </c>
      <c r="K51" s="204">
        <f t="shared" si="2"/>
        <v>0</v>
      </c>
      <c r="L51" s="204">
        <f t="shared" si="3"/>
        <v>0</v>
      </c>
      <c r="M51" s="204">
        <f t="shared" si="4"/>
        <v>0</v>
      </c>
      <c r="N51" s="204">
        <f t="shared" si="5"/>
        <v>0</v>
      </c>
      <c r="O51" s="204">
        <f t="shared" si="6"/>
        <v>0</v>
      </c>
      <c r="Q51" s="236"/>
    </row>
    <row r="52" spans="1:18" s="235" customFormat="1">
      <c r="A52" s="118"/>
      <c r="B52" s="161" t="s">
        <v>165</v>
      </c>
      <c r="C52" s="183"/>
      <c r="D52" s="213"/>
      <c r="E52" s="204"/>
      <c r="F52" s="204"/>
      <c r="G52" s="205">
        <f t="shared" si="0"/>
        <v>0</v>
      </c>
      <c r="H52" s="185"/>
      <c r="I52" s="204"/>
      <c r="J52" s="204">
        <f t="shared" si="1"/>
        <v>0</v>
      </c>
      <c r="K52" s="204">
        <f t="shared" si="2"/>
        <v>0</v>
      </c>
      <c r="L52" s="204">
        <f t="shared" si="3"/>
        <v>0</v>
      </c>
      <c r="M52" s="204">
        <f t="shared" si="4"/>
        <v>0</v>
      </c>
      <c r="N52" s="204">
        <f t="shared" si="5"/>
        <v>0</v>
      </c>
      <c r="O52" s="204">
        <f t="shared" si="6"/>
        <v>0</v>
      </c>
      <c r="Q52" s="236"/>
    </row>
    <row r="53" spans="1:18" s="235" customFormat="1" ht="25.5">
      <c r="A53" s="118">
        <v>34</v>
      </c>
      <c r="B53" s="187" t="s">
        <v>184</v>
      </c>
      <c r="C53" s="183" t="s">
        <v>15</v>
      </c>
      <c r="D53" s="213">
        <v>2.5</v>
      </c>
      <c r="E53" s="204"/>
      <c r="F53" s="204"/>
      <c r="G53" s="205">
        <f t="shared" si="0"/>
        <v>0</v>
      </c>
      <c r="H53" s="185"/>
      <c r="I53" s="184"/>
      <c r="J53" s="204">
        <f t="shared" si="1"/>
        <v>0</v>
      </c>
      <c r="K53" s="204">
        <f t="shared" si="2"/>
        <v>0</v>
      </c>
      <c r="L53" s="204">
        <f t="shared" si="3"/>
        <v>0</v>
      </c>
      <c r="M53" s="204">
        <f t="shared" si="4"/>
        <v>0</v>
      </c>
      <c r="N53" s="204">
        <f t="shared" si="5"/>
        <v>0</v>
      </c>
      <c r="O53" s="204">
        <f t="shared" si="6"/>
        <v>0</v>
      </c>
      <c r="Q53" s="236"/>
      <c r="R53" s="236"/>
    </row>
    <row r="54" spans="1:18" s="235" customFormat="1" ht="51" customHeight="1">
      <c r="A54" s="118">
        <v>35</v>
      </c>
      <c r="B54" s="187" t="s">
        <v>185</v>
      </c>
      <c r="C54" s="183" t="s">
        <v>15</v>
      </c>
      <c r="D54" s="213">
        <v>2.5</v>
      </c>
      <c r="E54" s="204"/>
      <c r="F54" s="204"/>
      <c r="G54" s="205">
        <f t="shared" si="0"/>
        <v>0</v>
      </c>
      <c r="H54" s="185"/>
      <c r="I54" s="204"/>
      <c r="J54" s="204">
        <f t="shared" si="1"/>
        <v>0</v>
      </c>
      <c r="K54" s="204">
        <f t="shared" si="2"/>
        <v>0</v>
      </c>
      <c r="L54" s="204">
        <f t="shared" si="3"/>
        <v>0</v>
      </c>
      <c r="M54" s="204">
        <f t="shared" si="4"/>
        <v>0</v>
      </c>
      <c r="N54" s="204">
        <f t="shared" si="5"/>
        <v>0</v>
      </c>
      <c r="O54" s="204">
        <f t="shared" si="6"/>
        <v>0</v>
      </c>
      <c r="Q54" s="236"/>
    </row>
    <row r="55" spans="1:18" s="235" customFormat="1">
      <c r="A55" s="118">
        <v>36</v>
      </c>
      <c r="B55" s="187" t="s">
        <v>171</v>
      </c>
      <c r="C55" s="183" t="s">
        <v>15</v>
      </c>
      <c r="D55" s="213">
        <v>25.5</v>
      </c>
      <c r="E55" s="204"/>
      <c r="F55" s="204"/>
      <c r="G55" s="205">
        <f t="shared" si="0"/>
        <v>0</v>
      </c>
      <c r="H55" s="185"/>
      <c r="I55" s="184"/>
      <c r="J55" s="204">
        <f t="shared" si="1"/>
        <v>0</v>
      </c>
      <c r="K55" s="204">
        <f t="shared" si="2"/>
        <v>0</v>
      </c>
      <c r="L55" s="204">
        <f t="shared" si="3"/>
        <v>0</v>
      </c>
      <c r="M55" s="204">
        <f t="shared" si="4"/>
        <v>0</v>
      </c>
      <c r="N55" s="204">
        <f t="shared" si="5"/>
        <v>0</v>
      </c>
      <c r="O55" s="204">
        <f t="shared" si="6"/>
        <v>0</v>
      </c>
      <c r="Q55" s="236"/>
      <c r="R55" s="236"/>
    </row>
    <row r="56" spans="1:18" s="235" customFormat="1">
      <c r="A56" s="118">
        <v>37</v>
      </c>
      <c r="B56" s="187" t="s">
        <v>176</v>
      </c>
      <c r="C56" s="183" t="s">
        <v>15</v>
      </c>
      <c r="D56" s="213">
        <v>25.5</v>
      </c>
      <c r="E56" s="204"/>
      <c r="F56" s="204"/>
      <c r="G56" s="205">
        <f t="shared" si="0"/>
        <v>0</v>
      </c>
      <c r="H56" s="185"/>
      <c r="I56" s="204"/>
      <c r="J56" s="204">
        <f t="shared" si="1"/>
        <v>0</v>
      </c>
      <c r="K56" s="204">
        <f t="shared" si="2"/>
        <v>0</v>
      </c>
      <c r="L56" s="204">
        <f t="shared" si="3"/>
        <v>0</v>
      </c>
      <c r="M56" s="204">
        <f t="shared" si="4"/>
        <v>0</v>
      </c>
      <c r="N56" s="204">
        <f t="shared" si="5"/>
        <v>0</v>
      </c>
      <c r="O56" s="204">
        <f t="shared" si="6"/>
        <v>0</v>
      </c>
      <c r="Q56" s="236"/>
    </row>
    <row r="57" spans="1:18" s="235" customFormat="1">
      <c r="A57" s="118">
        <v>38</v>
      </c>
      <c r="B57" s="187" t="s">
        <v>129</v>
      </c>
      <c r="C57" s="183" t="s">
        <v>15</v>
      </c>
      <c r="D57" s="213">
        <v>25.5</v>
      </c>
      <c r="E57" s="204"/>
      <c r="F57" s="204"/>
      <c r="G57" s="205">
        <f t="shared" si="0"/>
        <v>0</v>
      </c>
      <c r="H57" s="185"/>
      <c r="I57" s="204"/>
      <c r="J57" s="204">
        <f t="shared" si="1"/>
        <v>0</v>
      </c>
      <c r="K57" s="204">
        <f t="shared" si="2"/>
        <v>0</v>
      </c>
      <c r="L57" s="204">
        <f t="shared" si="3"/>
        <v>0</v>
      </c>
      <c r="M57" s="204">
        <f t="shared" si="4"/>
        <v>0</v>
      </c>
      <c r="N57" s="204">
        <f t="shared" si="5"/>
        <v>0</v>
      </c>
      <c r="O57" s="204">
        <f t="shared" si="6"/>
        <v>0</v>
      </c>
      <c r="Q57" s="236"/>
    </row>
    <row r="58" spans="1:18" s="235" customFormat="1">
      <c r="A58" s="118">
        <v>39</v>
      </c>
      <c r="B58" s="187" t="s">
        <v>178</v>
      </c>
      <c r="C58" s="183" t="s">
        <v>15</v>
      </c>
      <c r="D58" s="213">
        <v>25.5</v>
      </c>
      <c r="E58" s="204"/>
      <c r="F58" s="204"/>
      <c r="G58" s="205">
        <f t="shared" si="0"/>
        <v>0</v>
      </c>
      <c r="H58" s="185"/>
      <c r="I58" s="204"/>
      <c r="J58" s="204">
        <f t="shared" si="1"/>
        <v>0</v>
      </c>
      <c r="K58" s="204">
        <f t="shared" si="2"/>
        <v>0</v>
      </c>
      <c r="L58" s="204">
        <f t="shared" si="3"/>
        <v>0</v>
      </c>
      <c r="M58" s="204">
        <f t="shared" si="4"/>
        <v>0</v>
      </c>
      <c r="N58" s="204">
        <f t="shared" si="5"/>
        <v>0</v>
      </c>
      <c r="O58" s="204">
        <f t="shared" si="6"/>
        <v>0</v>
      </c>
      <c r="Q58" s="236"/>
    </row>
    <row r="59" spans="1:18" s="235" customFormat="1">
      <c r="A59" s="118">
        <v>40</v>
      </c>
      <c r="B59" s="187" t="s">
        <v>180</v>
      </c>
      <c r="C59" s="183" t="s">
        <v>17</v>
      </c>
      <c r="D59" s="213">
        <v>12</v>
      </c>
      <c r="E59" s="204"/>
      <c r="F59" s="204"/>
      <c r="G59" s="205">
        <f t="shared" si="0"/>
        <v>0</v>
      </c>
      <c r="H59" s="185"/>
      <c r="I59" s="204"/>
      <c r="J59" s="204">
        <f t="shared" si="1"/>
        <v>0</v>
      </c>
      <c r="K59" s="204">
        <f t="shared" si="2"/>
        <v>0</v>
      </c>
      <c r="L59" s="204">
        <f t="shared" si="3"/>
        <v>0</v>
      </c>
      <c r="M59" s="204">
        <f t="shared" si="4"/>
        <v>0</v>
      </c>
      <c r="N59" s="204">
        <f t="shared" si="5"/>
        <v>0</v>
      </c>
      <c r="O59" s="204">
        <f t="shared" si="6"/>
        <v>0</v>
      </c>
      <c r="Q59" s="236"/>
    </row>
    <row r="60" spans="1:18" s="235" customFormat="1">
      <c r="A60" s="118"/>
      <c r="B60" s="161" t="s">
        <v>187</v>
      </c>
      <c r="C60" s="183"/>
      <c r="D60" s="213"/>
      <c r="E60" s="204"/>
      <c r="F60" s="204"/>
      <c r="G60" s="205">
        <f t="shared" si="0"/>
        <v>0</v>
      </c>
      <c r="H60" s="185"/>
      <c r="I60" s="204"/>
      <c r="J60" s="204">
        <f t="shared" si="1"/>
        <v>0</v>
      </c>
      <c r="K60" s="204">
        <f t="shared" si="2"/>
        <v>0</v>
      </c>
      <c r="L60" s="204">
        <f t="shared" si="3"/>
        <v>0</v>
      </c>
      <c r="M60" s="204">
        <f t="shared" si="4"/>
        <v>0</v>
      </c>
      <c r="N60" s="204">
        <f t="shared" si="5"/>
        <v>0</v>
      </c>
      <c r="O60" s="204">
        <f t="shared" si="6"/>
        <v>0</v>
      </c>
      <c r="Q60" s="236"/>
    </row>
    <row r="61" spans="1:18" s="235" customFormat="1">
      <c r="A61" s="118">
        <v>41</v>
      </c>
      <c r="B61" s="187" t="s">
        <v>171</v>
      </c>
      <c r="C61" s="183" t="s">
        <v>15</v>
      </c>
      <c r="D61" s="213">
        <v>56</v>
      </c>
      <c r="E61" s="204"/>
      <c r="F61" s="204"/>
      <c r="G61" s="205">
        <f t="shared" si="0"/>
        <v>0</v>
      </c>
      <c r="H61" s="185"/>
      <c r="I61" s="184"/>
      <c r="J61" s="204">
        <f t="shared" si="1"/>
        <v>0</v>
      </c>
      <c r="K61" s="204">
        <f t="shared" si="2"/>
        <v>0</v>
      </c>
      <c r="L61" s="204">
        <f t="shared" si="3"/>
        <v>0</v>
      </c>
      <c r="M61" s="204">
        <f t="shared" si="4"/>
        <v>0</v>
      </c>
      <c r="N61" s="204">
        <f t="shared" si="5"/>
        <v>0</v>
      </c>
      <c r="O61" s="204">
        <f t="shared" si="6"/>
        <v>0</v>
      </c>
      <c r="Q61" s="236"/>
      <c r="R61" s="236"/>
    </row>
    <row r="62" spans="1:18" s="235" customFormat="1">
      <c r="A62" s="118">
        <v>42</v>
      </c>
      <c r="B62" s="187" t="s">
        <v>176</v>
      </c>
      <c r="C62" s="183" t="s">
        <v>15</v>
      </c>
      <c r="D62" s="213">
        <v>56</v>
      </c>
      <c r="E62" s="204"/>
      <c r="F62" s="204"/>
      <c r="G62" s="205">
        <f t="shared" si="0"/>
        <v>0</v>
      </c>
      <c r="H62" s="185"/>
      <c r="I62" s="204"/>
      <c r="J62" s="204">
        <f t="shared" si="1"/>
        <v>0</v>
      </c>
      <c r="K62" s="204">
        <f t="shared" si="2"/>
        <v>0</v>
      </c>
      <c r="L62" s="204">
        <f t="shared" si="3"/>
        <v>0</v>
      </c>
      <c r="M62" s="204">
        <f t="shared" si="4"/>
        <v>0</v>
      </c>
      <c r="N62" s="204">
        <f t="shared" si="5"/>
        <v>0</v>
      </c>
      <c r="O62" s="204">
        <f t="shared" si="6"/>
        <v>0</v>
      </c>
      <c r="Q62" s="236"/>
    </row>
    <row r="63" spans="1:18" s="235" customFormat="1">
      <c r="A63" s="118">
        <v>43</v>
      </c>
      <c r="B63" s="187" t="s">
        <v>129</v>
      </c>
      <c r="C63" s="183" t="s">
        <v>15</v>
      </c>
      <c r="D63" s="213">
        <v>56</v>
      </c>
      <c r="E63" s="204"/>
      <c r="F63" s="204"/>
      <c r="G63" s="205">
        <f t="shared" si="0"/>
        <v>0</v>
      </c>
      <c r="H63" s="185"/>
      <c r="I63" s="204"/>
      <c r="J63" s="204">
        <f t="shared" si="1"/>
        <v>0</v>
      </c>
      <c r="K63" s="204">
        <f t="shared" si="2"/>
        <v>0</v>
      </c>
      <c r="L63" s="204">
        <f t="shared" si="3"/>
        <v>0</v>
      </c>
      <c r="M63" s="204">
        <f t="shared" si="4"/>
        <v>0</v>
      </c>
      <c r="N63" s="204">
        <f t="shared" si="5"/>
        <v>0</v>
      </c>
      <c r="O63" s="204">
        <f t="shared" si="6"/>
        <v>0</v>
      </c>
      <c r="Q63" s="236"/>
    </row>
    <row r="64" spans="1:18" s="235" customFormat="1">
      <c r="A64" s="118">
        <v>44</v>
      </c>
      <c r="B64" s="187" t="s">
        <v>186</v>
      </c>
      <c r="C64" s="183" t="s">
        <v>15</v>
      </c>
      <c r="D64" s="213">
        <v>56</v>
      </c>
      <c r="E64" s="204"/>
      <c r="F64" s="204"/>
      <c r="G64" s="205">
        <f t="shared" si="0"/>
        <v>0</v>
      </c>
      <c r="H64" s="185"/>
      <c r="I64" s="204"/>
      <c r="J64" s="204">
        <f t="shared" si="1"/>
        <v>0</v>
      </c>
      <c r="K64" s="204">
        <f t="shared" si="2"/>
        <v>0</v>
      </c>
      <c r="L64" s="204">
        <f t="shared" si="3"/>
        <v>0</v>
      </c>
      <c r="M64" s="204">
        <f t="shared" si="4"/>
        <v>0</v>
      </c>
      <c r="N64" s="204">
        <f t="shared" si="5"/>
        <v>0</v>
      </c>
      <c r="O64" s="204">
        <f t="shared" si="6"/>
        <v>0</v>
      </c>
      <c r="Q64" s="236"/>
    </row>
    <row r="65" spans="1:18" s="235" customFormat="1">
      <c r="A65" s="118"/>
      <c r="B65" s="161" t="s">
        <v>188</v>
      </c>
      <c r="C65" s="183"/>
      <c r="D65" s="213"/>
      <c r="E65" s="204"/>
      <c r="F65" s="204"/>
      <c r="G65" s="205">
        <f t="shared" si="0"/>
        <v>0</v>
      </c>
      <c r="H65" s="185"/>
      <c r="I65" s="204"/>
      <c r="J65" s="204">
        <f t="shared" si="1"/>
        <v>0</v>
      </c>
      <c r="K65" s="204">
        <f t="shared" si="2"/>
        <v>0</v>
      </c>
      <c r="L65" s="204">
        <f t="shared" si="3"/>
        <v>0</v>
      </c>
      <c r="M65" s="204">
        <f t="shared" si="4"/>
        <v>0</v>
      </c>
      <c r="N65" s="204">
        <f t="shared" si="5"/>
        <v>0</v>
      </c>
      <c r="O65" s="204">
        <f t="shared" si="6"/>
        <v>0</v>
      </c>
      <c r="Q65" s="236"/>
    </row>
    <row r="66" spans="1:18" s="235" customFormat="1" ht="51">
      <c r="A66" s="118">
        <v>45</v>
      </c>
      <c r="B66" s="187" t="s">
        <v>189</v>
      </c>
      <c r="C66" s="183" t="s">
        <v>15</v>
      </c>
      <c r="D66" s="213">
        <v>2</v>
      </c>
      <c r="E66" s="204"/>
      <c r="F66" s="204"/>
      <c r="G66" s="205">
        <f t="shared" si="0"/>
        <v>0</v>
      </c>
      <c r="H66" s="185"/>
      <c r="I66" s="184"/>
      <c r="J66" s="204">
        <f t="shared" si="1"/>
        <v>0</v>
      </c>
      <c r="K66" s="204">
        <f t="shared" si="2"/>
        <v>0</v>
      </c>
      <c r="L66" s="204">
        <f t="shared" si="3"/>
        <v>0</v>
      </c>
      <c r="M66" s="204">
        <f t="shared" si="4"/>
        <v>0</v>
      </c>
      <c r="N66" s="204">
        <f t="shared" si="5"/>
        <v>0</v>
      </c>
      <c r="O66" s="204">
        <f t="shared" si="6"/>
        <v>0</v>
      </c>
      <c r="Q66" s="236"/>
      <c r="R66" s="236"/>
    </row>
    <row r="67" spans="1:18" s="235" customFormat="1">
      <c r="A67" s="118"/>
      <c r="B67" s="199" t="s">
        <v>115</v>
      </c>
      <c r="C67" s="183"/>
      <c r="D67" s="183"/>
      <c r="E67" s="204"/>
      <c r="F67" s="204"/>
      <c r="G67" s="205">
        <f t="shared" si="0"/>
        <v>0</v>
      </c>
      <c r="H67" s="185"/>
      <c r="I67" s="204"/>
      <c r="J67" s="204">
        <f t="shared" si="1"/>
        <v>0</v>
      </c>
      <c r="K67" s="204">
        <f t="shared" si="2"/>
        <v>0</v>
      </c>
      <c r="L67" s="204">
        <f t="shared" si="3"/>
        <v>0</v>
      </c>
      <c r="M67" s="204">
        <f t="shared" si="4"/>
        <v>0</v>
      </c>
      <c r="N67" s="204">
        <f t="shared" si="5"/>
        <v>0</v>
      </c>
      <c r="O67" s="204">
        <f t="shared" si="6"/>
        <v>0</v>
      </c>
      <c r="Q67" s="236"/>
    </row>
    <row r="68" spans="1:18" s="235" customFormat="1">
      <c r="A68" s="118"/>
      <c r="B68" s="161" t="s">
        <v>169</v>
      </c>
      <c r="C68" s="183"/>
      <c r="D68" s="183"/>
      <c r="E68" s="204"/>
      <c r="F68" s="204"/>
      <c r="G68" s="205">
        <f t="shared" si="0"/>
        <v>0</v>
      </c>
      <c r="H68" s="185"/>
      <c r="I68" s="204"/>
      <c r="J68" s="204">
        <f t="shared" si="1"/>
        <v>0</v>
      </c>
      <c r="K68" s="204">
        <f t="shared" si="2"/>
        <v>0</v>
      </c>
      <c r="L68" s="204">
        <f t="shared" si="3"/>
        <v>0</v>
      </c>
      <c r="M68" s="204">
        <f t="shared" si="4"/>
        <v>0</v>
      </c>
      <c r="N68" s="204">
        <f t="shared" si="5"/>
        <v>0</v>
      </c>
      <c r="O68" s="204">
        <f t="shared" si="6"/>
        <v>0</v>
      </c>
      <c r="Q68" s="236"/>
    </row>
    <row r="69" spans="1:18" s="235" customFormat="1">
      <c r="A69" s="118">
        <v>46</v>
      </c>
      <c r="B69" s="187" t="s">
        <v>190</v>
      </c>
      <c r="C69" s="183" t="s">
        <v>15</v>
      </c>
      <c r="D69" s="213">
        <v>8.5</v>
      </c>
      <c r="E69" s="204"/>
      <c r="F69" s="204"/>
      <c r="G69" s="205">
        <f t="shared" si="0"/>
        <v>0</v>
      </c>
      <c r="H69" s="185"/>
      <c r="I69" s="184"/>
      <c r="J69" s="204">
        <f t="shared" si="1"/>
        <v>0</v>
      </c>
      <c r="K69" s="204">
        <f t="shared" si="2"/>
        <v>0</v>
      </c>
      <c r="L69" s="204">
        <f t="shared" si="3"/>
        <v>0</v>
      </c>
      <c r="M69" s="204">
        <f t="shared" si="4"/>
        <v>0</v>
      </c>
      <c r="N69" s="204">
        <f t="shared" si="5"/>
        <v>0</v>
      </c>
      <c r="O69" s="204">
        <f t="shared" si="6"/>
        <v>0</v>
      </c>
      <c r="Q69" s="236"/>
      <c r="R69" s="236"/>
    </row>
    <row r="70" spans="1:18" s="235" customFormat="1">
      <c r="A70" s="118">
        <v>47</v>
      </c>
      <c r="B70" s="187" t="s">
        <v>130</v>
      </c>
      <c r="C70" s="183" t="s">
        <v>15</v>
      </c>
      <c r="D70" s="213">
        <v>8.5</v>
      </c>
      <c r="E70" s="204"/>
      <c r="F70" s="204"/>
      <c r="G70" s="205">
        <f t="shared" si="0"/>
        <v>0</v>
      </c>
      <c r="H70" s="185"/>
      <c r="I70" s="204"/>
      <c r="J70" s="204">
        <f t="shared" si="1"/>
        <v>0</v>
      </c>
      <c r="K70" s="204">
        <f t="shared" si="2"/>
        <v>0</v>
      </c>
      <c r="L70" s="204">
        <f t="shared" si="3"/>
        <v>0</v>
      </c>
      <c r="M70" s="204">
        <f t="shared" si="4"/>
        <v>0</v>
      </c>
      <c r="N70" s="204">
        <f t="shared" si="5"/>
        <v>0</v>
      </c>
      <c r="O70" s="204">
        <f t="shared" si="6"/>
        <v>0</v>
      </c>
      <c r="Q70" s="236"/>
    </row>
    <row r="71" spans="1:18" s="235" customFormat="1">
      <c r="A71" s="118">
        <v>48</v>
      </c>
      <c r="B71" s="187" t="s">
        <v>191</v>
      </c>
      <c r="C71" s="183" t="s">
        <v>15</v>
      </c>
      <c r="D71" s="213">
        <v>8.5</v>
      </c>
      <c r="E71" s="204"/>
      <c r="F71" s="204"/>
      <c r="G71" s="205">
        <f t="shared" si="0"/>
        <v>0</v>
      </c>
      <c r="H71" s="185"/>
      <c r="I71" s="204"/>
      <c r="J71" s="204">
        <f t="shared" si="1"/>
        <v>0</v>
      </c>
      <c r="K71" s="204">
        <f t="shared" si="2"/>
        <v>0</v>
      </c>
      <c r="L71" s="204">
        <f t="shared" si="3"/>
        <v>0</v>
      </c>
      <c r="M71" s="204">
        <f t="shared" si="4"/>
        <v>0</v>
      </c>
      <c r="N71" s="204">
        <f t="shared" si="5"/>
        <v>0</v>
      </c>
      <c r="O71" s="204">
        <f t="shared" si="6"/>
        <v>0</v>
      </c>
      <c r="Q71" s="236"/>
    </row>
    <row r="72" spans="1:18" s="235" customFormat="1">
      <c r="A72" s="118">
        <v>49</v>
      </c>
      <c r="B72" s="187" t="s">
        <v>192</v>
      </c>
      <c r="C72" s="183" t="s">
        <v>15</v>
      </c>
      <c r="D72" s="213">
        <v>8.5</v>
      </c>
      <c r="E72" s="204"/>
      <c r="F72" s="204"/>
      <c r="G72" s="205">
        <f t="shared" si="0"/>
        <v>0</v>
      </c>
      <c r="H72" s="185"/>
      <c r="I72" s="204"/>
      <c r="J72" s="204">
        <f t="shared" si="1"/>
        <v>0</v>
      </c>
      <c r="K72" s="204">
        <f t="shared" si="2"/>
        <v>0</v>
      </c>
      <c r="L72" s="204">
        <f t="shared" si="3"/>
        <v>0</v>
      </c>
      <c r="M72" s="204">
        <f t="shared" si="4"/>
        <v>0</v>
      </c>
      <c r="N72" s="204">
        <f t="shared" si="5"/>
        <v>0</v>
      </c>
      <c r="O72" s="204">
        <f t="shared" si="6"/>
        <v>0</v>
      </c>
      <c r="Q72" s="236"/>
    </row>
    <row r="73" spans="1:18" s="235" customFormat="1">
      <c r="A73" s="118"/>
      <c r="B73" s="161" t="s">
        <v>158</v>
      </c>
      <c r="C73" s="183"/>
      <c r="D73" s="183"/>
      <c r="E73" s="204"/>
      <c r="F73" s="204"/>
      <c r="G73" s="205">
        <f t="shared" si="0"/>
        <v>0</v>
      </c>
      <c r="H73" s="185"/>
      <c r="I73" s="204"/>
      <c r="J73" s="204">
        <f t="shared" si="1"/>
        <v>0</v>
      </c>
      <c r="K73" s="204">
        <f t="shared" si="2"/>
        <v>0</v>
      </c>
      <c r="L73" s="204">
        <f t="shared" si="3"/>
        <v>0</v>
      </c>
      <c r="M73" s="204">
        <f t="shared" si="4"/>
        <v>0</v>
      </c>
      <c r="N73" s="204">
        <f t="shared" si="5"/>
        <v>0</v>
      </c>
      <c r="O73" s="204">
        <f t="shared" si="6"/>
        <v>0</v>
      </c>
      <c r="Q73" s="236"/>
    </row>
    <row r="74" spans="1:18" s="235" customFormat="1">
      <c r="A74" s="118">
        <v>50</v>
      </c>
      <c r="B74" s="187" t="s">
        <v>190</v>
      </c>
      <c r="C74" s="183" t="s">
        <v>15</v>
      </c>
      <c r="D74" s="213">
        <v>29.2</v>
      </c>
      <c r="E74" s="204"/>
      <c r="F74" s="204"/>
      <c r="G74" s="205">
        <f t="shared" si="0"/>
        <v>0</v>
      </c>
      <c r="H74" s="185"/>
      <c r="I74" s="184"/>
      <c r="J74" s="204">
        <f t="shared" si="1"/>
        <v>0</v>
      </c>
      <c r="K74" s="204">
        <f t="shared" si="2"/>
        <v>0</v>
      </c>
      <c r="L74" s="204">
        <f t="shared" si="3"/>
        <v>0</v>
      </c>
      <c r="M74" s="204">
        <f t="shared" si="4"/>
        <v>0</v>
      </c>
      <c r="N74" s="204">
        <f t="shared" si="5"/>
        <v>0</v>
      </c>
      <c r="O74" s="204">
        <f t="shared" si="6"/>
        <v>0</v>
      </c>
      <c r="Q74" s="236"/>
      <c r="R74" s="236"/>
    </row>
    <row r="75" spans="1:18" s="235" customFormat="1">
      <c r="A75" s="118">
        <v>51</v>
      </c>
      <c r="B75" s="187" t="s">
        <v>130</v>
      </c>
      <c r="C75" s="183" t="s">
        <v>15</v>
      </c>
      <c r="D75" s="213">
        <v>29.2</v>
      </c>
      <c r="E75" s="204"/>
      <c r="F75" s="204"/>
      <c r="G75" s="205">
        <f t="shared" si="0"/>
        <v>0</v>
      </c>
      <c r="H75" s="185"/>
      <c r="I75" s="204"/>
      <c r="J75" s="204">
        <f t="shared" si="1"/>
        <v>0</v>
      </c>
      <c r="K75" s="204">
        <f t="shared" si="2"/>
        <v>0</v>
      </c>
      <c r="L75" s="204">
        <f t="shared" si="3"/>
        <v>0</v>
      </c>
      <c r="M75" s="204">
        <f t="shared" si="4"/>
        <v>0</v>
      </c>
      <c r="N75" s="204">
        <f t="shared" si="5"/>
        <v>0</v>
      </c>
      <c r="O75" s="204">
        <f t="shared" si="6"/>
        <v>0</v>
      </c>
      <c r="Q75" s="236"/>
    </row>
    <row r="76" spans="1:18" s="235" customFormat="1">
      <c r="A76" s="118">
        <v>52</v>
      </c>
      <c r="B76" s="187" t="s">
        <v>191</v>
      </c>
      <c r="C76" s="183" t="s">
        <v>15</v>
      </c>
      <c r="D76" s="213">
        <v>29.2</v>
      </c>
      <c r="E76" s="204"/>
      <c r="F76" s="204"/>
      <c r="G76" s="205">
        <f t="shared" si="0"/>
        <v>0</v>
      </c>
      <c r="H76" s="185"/>
      <c r="I76" s="204"/>
      <c r="J76" s="204">
        <f t="shared" si="1"/>
        <v>0</v>
      </c>
      <c r="K76" s="204">
        <f t="shared" si="2"/>
        <v>0</v>
      </c>
      <c r="L76" s="204">
        <f t="shared" si="3"/>
        <v>0</v>
      </c>
      <c r="M76" s="204">
        <f t="shared" si="4"/>
        <v>0</v>
      </c>
      <c r="N76" s="204">
        <f t="shared" si="5"/>
        <v>0</v>
      </c>
      <c r="O76" s="204">
        <f t="shared" si="6"/>
        <v>0</v>
      </c>
      <c r="Q76" s="236"/>
    </row>
    <row r="77" spans="1:18" s="235" customFormat="1">
      <c r="A77" s="118">
        <v>53</v>
      </c>
      <c r="B77" s="187" t="s">
        <v>192</v>
      </c>
      <c r="C77" s="183" t="s">
        <v>15</v>
      </c>
      <c r="D77" s="213">
        <v>29.2</v>
      </c>
      <c r="E77" s="204"/>
      <c r="F77" s="204"/>
      <c r="G77" s="205">
        <f t="shared" si="0"/>
        <v>0</v>
      </c>
      <c r="H77" s="185"/>
      <c r="I77" s="204"/>
      <c r="J77" s="204">
        <f t="shared" si="1"/>
        <v>0</v>
      </c>
      <c r="K77" s="204">
        <f t="shared" si="2"/>
        <v>0</v>
      </c>
      <c r="L77" s="204">
        <f t="shared" si="3"/>
        <v>0</v>
      </c>
      <c r="M77" s="204">
        <f t="shared" si="4"/>
        <v>0</v>
      </c>
      <c r="N77" s="204">
        <f t="shared" si="5"/>
        <v>0</v>
      </c>
      <c r="O77" s="204">
        <f t="shared" si="6"/>
        <v>0</v>
      </c>
      <c r="Q77" s="236"/>
    </row>
    <row r="78" spans="1:18" s="235" customFormat="1">
      <c r="A78" s="118"/>
      <c r="B78" s="161" t="s">
        <v>161</v>
      </c>
      <c r="C78" s="183"/>
      <c r="D78" s="183"/>
      <c r="E78" s="204"/>
      <c r="F78" s="204"/>
      <c r="G78" s="205">
        <f t="shared" ref="G78:G92" si="7">SUM(E78*F78)</f>
        <v>0</v>
      </c>
      <c r="H78" s="185"/>
      <c r="I78" s="204"/>
      <c r="J78" s="204">
        <f t="shared" ref="J78:J92" si="8">ROUND(G78+H78+I78,2)</f>
        <v>0</v>
      </c>
      <c r="K78" s="204">
        <f t="shared" ref="K78:K92" si="9">ROUND(D78*E78,2)</f>
        <v>0</v>
      </c>
      <c r="L78" s="204">
        <f t="shared" ref="L78:L92" si="10">ROUND(D78*G78,2)</f>
        <v>0</v>
      </c>
      <c r="M78" s="204">
        <f t="shared" ref="M78:M92" si="11">SUM(D78*H78)</f>
        <v>0</v>
      </c>
      <c r="N78" s="204">
        <f t="shared" ref="N78:N92" si="12">ROUND(D78*I78,2)</f>
        <v>0</v>
      </c>
      <c r="O78" s="204">
        <f t="shared" ref="O78:O92" si="13">ROUND(L78+M78+N78,2)</f>
        <v>0</v>
      </c>
      <c r="Q78" s="236"/>
    </row>
    <row r="79" spans="1:18" s="235" customFormat="1">
      <c r="A79" s="118">
        <v>54</v>
      </c>
      <c r="B79" s="187" t="s">
        <v>190</v>
      </c>
      <c r="C79" s="183" t="s">
        <v>15</v>
      </c>
      <c r="D79" s="213">
        <v>5.2</v>
      </c>
      <c r="E79" s="204"/>
      <c r="F79" s="204"/>
      <c r="G79" s="205">
        <f t="shared" si="7"/>
        <v>0</v>
      </c>
      <c r="H79" s="185"/>
      <c r="I79" s="184"/>
      <c r="J79" s="204">
        <f t="shared" si="8"/>
        <v>0</v>
      </c>
      <c r="K79" s="204">
        <f t="shared" si="9"/>
        <v>0</v>
      </c>
      <c r="L79" s="204">
        <f t="shared" si="10"/>
        <v>0</v>
      </c>
      <c r="M79" s="204">
        <f t="shared" si="11"/>
        <v>0</v>
      </c>
      <c r="N79" s="204">
        <f t="shared" si="12"/>
        <v>0</v>
      </c>
      <c r="O79" s="204">
        <f t="shared" si="13"/>
        <v>0</v>
      </c>
      <c r="Q79" s="236"/>
      <c r="R79" s="236"/>
    </row>
    <row r="80" spans="1:18" s="235" customFormat="1">
      <c r="A80" s="118">
        <v>55</v>
      </c>
      <c r="B80" s="187" t="s">
        <v>130</v>
      </c>
      <c r="C80" s="183" t="s">
        <v>15</v>
      </c>
      <c r="D80" s="213">
        <v>5.2</v>
      </c>
      <c r="E80" s="204"/>
      <c r="F80" s="204"/>
      <c r="G80" s="205">
        <f t="shared" si="7"/>
        <v>0</v>
      </c>
      <c r="H80" s="185"/>
      <c r="I80" s="204"/>
      <c r="J80" s="204">
        <f t="shared" si="8"/>
        <v>0</v>
      </c>
      <c r="K80" s="204">
        <f t="shared" si="9"/>
        <v>0</v>
      </c>
      <c r="L80" s="204">
        <f t="shared" si="10"/>
        <v>0</v>
      </c>
      <c r="M80" s="204">
        <f t="shared" si="11"/>
        <v>0</v>
      </c>
      <c r="N80" s="204">
        <f t="shared" si="12"/>
        <v>0</v>
      </c>
      <c r="O80" s="204">
        <f t="shared" si="13"/>
        <v>0</v>
      </c>
      <c r="Q80" s="236"/>
    </row>
    <row r="81" spans="1:18" s="235" customFormat="1">
      <c r="A81" s="118">
        <v>56</v>
      </c>
      <c r="B81" s="187" t="s">
        <v>193</v>
      </c>
      <c r="C81" s="183" t="s">
        <v>15</v>
      </c>
      <c r="D81" s="213">
        <v>5.2</v>
      </c>
      <c r="E81" s="204"/>
      <c r="F81" s="204"/>
      <c r="G81" s="205">
        <f t="shared" si="7"/>
        <v>0</v>
      </c>
      <c r="H81" s="185"/>
      <c r="I81" s="204"/>
      <c r="J81" s="204">
        <f t="shared" si="8"/>
        <v>0</v>
      </c>
      <c r="K81" s="204">
        <f t="shared" si="9"/>
        <v>0</v>
      </c>
      <c r="L81" s="204">
        <f t="shared" si="10"/>
        <v>0</v>
      </c>
      <c r="M81" s="204">
        <f t="shared" si="11"/>
        <v>0</v>
      </c>
      <c r="N81" s="204">
        <f t="shared" si="12"/>
        <v>0</v>
      </c>
      <c r="O81" s="204">
        <f t="shared" si="13"/>
        <v>0</v>
      </c>
      <c r="Q81" s="236"/>
    </row>
    <row r="82" spans="1:18" s="235" customFormat="1">
      <c r="A82" s="118">
        <v>57</v>
      </c>
      <c r="B82" s="187" t="s">
        <v>194</v>
      </c>
      <c r="C82" s="183" t="s">
        <v>15</v>
      </c>
      <c r="D82" s="213">
        <v>5.2</v>
      </c>
      <c r="E82" s="204"/>
      <c r="F82" s="204"/>
      <c r="G82" s="205">
        <f t="shared" si="7"/>
        <v>0</v>
      </c>
      <c r="H82" s="185"/>
      <c r="I82" s="204"/>
      <c r="J82" s="204">
        <f t="shared" si="8"/>
        <v>0</v>
      </c>
      <c r="K82" s="204">
        <f t="shared" si="9"/>
        <v>0</v>
      </c>
      <c r="L82" s="204">
        <f t="shared" si="10"/>
        <v>0</v>
      </c>
      <c r="M82" s="204">
        <f t="shared" si="11"/>
        <v>0</v>
      </c>
      <c r="N82" s="204">
        <f t="shared" si="12"/>
        <v>0</v>
      </c>
      <c r="O82" s="204">
        <f t="shared" si="13"/>
        <v>0</v>
      </c>
      <c r="Q82" s="236"/>
    </row>
    <row r="83" spans="1:18" s="235" customFormat="1">
      <c r="A83" s="118"/>
      <c r="B83" s="161" t="s">
        <v>165</v>
      </c>
      <c r="C83" s="183"/>
      <c r="D83" s="183"/>
      <c r="E83" s="204"/>
      <c r="F83" s="204"/>
      <c r="G83" s="205">
        <f t="shared" si="7"/>
        <v>0</v>
      </c>
      <c r="H83" s="185"/>
      <c r="I83" s="204"/>
      <c r="J83" s="204">
        <f t="shared" si="8"/>
        <v>0</v>
      </c>
      <c r="K83" s="204">
        <f t="shared" si="9"/>
        <v>0</v>
      </c>
      <c r="L83" s="204">
        <f t="shared" si="10"/>
        <v>0</v>
      </c>
      <c r="M83" s="204">
        <f t="shared" si="11"/>
        <v>0</v>
      </c>
      <c r="N83" s="204">
        <f t="shared" si="12"/>
        <v>0</v>
      </c>
      <c r="O83" s="204">
        <f t="shared" si="13"/>
        <v>0</v>
      </c>
      <c r="Q83" s="236"/>
    </row>
    <row r="84" spans="1:18" s="235" customFormat="1">
      <c r="A84" s="118">
        <v>58</v>
      </c>
      <c r="B84" s="187" t="s">
        <v>190</v>
      </c>
      <c r="C84" s="183" t="s">
        <v>15</v>
      </c>
      <c r="D84" s="213">
        <v>8.1999999999999993</v>
      </c>
      <c r="E84" s="204"/>
      <c r="F84" s="204"/>
      <c r="G84" s="205">
        <f t="shared" si="7"/>
        <v>0</v>
      </c>
      <c r="H84" s="185"/>
      <c r="I84" s="184"/>
      <c r="J84" s="204">
        <f t="shared" si="8"/>
        <v>0</v>
      </c>
      <c r="K84" s="204">
        <f t="shared" si="9"/>
        <v>0</v>
      </c>
      <c r="L84" s="204">
        <f t="shared" si="10"/>
        <v>0</v>
      </c>
      <c r="M84" s="204">
        <f t="shared" si="11"/>
        <v>0</v>
      </c>
      <c r="N84" s="204">
        <f t="shared" si="12"/>
        <v>0</v>
      </c>
      <c r="O84" s="204">
        <f t="shared" si="13"/>
        <v>0</v>
      </c>
      <c r="Q84" s="236"/>
      <c r="R84" s="236"/>
    </row>
    <row r="85" spans="1:18" s="235" customFormat="1">
      <c r="A85" s="118">
        <v>59</v>
      </c>
      <c r="B85" s="187" t="s">
        <v>130</v>
      </c>
      <c r="C85" s="183" t="s">
        <v>15</v>
      </c>
      <c r="D85" s="213">
        <v>8.1999999999999993</v>
      </c>
      <c r="E85" s="204"/>
      <c r="F85" s="204"/>
      <c r="G85" s="205">
        <f t="shared" si="7"/>
        <v>0</v>
      </c>
      <c r="H85" s="185"/>
      <c r="I85" s="204"/>
      <c r="J85" s="204">
        <f t="shared" si="8"/>
        <v>0</v>
      </c>
      <c r="K85" s="204">
        <f t="shared" si="9"/>
        <v>0</v>
      </c>
      <c r="L85" s="204">
        <f t="shared" si="10"/>
        <v>0</v>
      </c>
      <c r="M85" s="204">
        <f t="shared" si="11"/>
        <v>0</v>
      </c>
      <c r="N85" s="204">
        <f t="shared" si="12"/>
        <v>0</v>
      </c>
      <c r="O85" s="204">
        <f t="shared" si="13"/>
        <v>0</v>
      </c>
      <c r="Q85" s="236"/>
    </row>
    <row r="86" spans="1:18" s="235" customFormat="1">
      <c r="A86" s="118">
        <v>60</v>
      </c>
      <c r="B86" s="187" t="s">
        <v>193</v>
      </c>
      <c r="C86" s="183" t="s">
        <v>15</v>
      </c>
      <c r="D86" s="213">
        <v>8.1999999999999993</v>
      </c>
      <c r="E86" s="204"/>
      <c r="F86" s="204"/>
      <c r="G86" s="205">
        <f t="shared" si="7"/>
        <v>0</v>
      </c>
      <c r="H86" s="185"/>
      <c r="I86" s="204"/>
      <c r="J86" s="204">
        <f t="shared" si="8"/>
        <v>0</v>
      </c>
      <c r="K86" s="204">
        <f t="shared" si="9"/>
        <v>0</v>
      </c>
      <c r="L86" s="204">
        <f t="shared" si="10"/>
        <v>0</v>
      </c>
      <c r="M86" s="204">
        <f t="shared" si="11"/>
        <v>0</v>
      </c>
      <c r="N86" s="204">
        <f t="shared" si="12"/>
        <v>0</v>
      </c>
      <c r="O86" s="204">
        <f t="shared" si="13"/>
        <v>0</v>
      </c>
      <c r="Q86" s="236"/>
    </row>
    <row r="87" spans="1:18" s="235" customFormat="1">
      <c r="A87" s="118">
        <v>61</v>
      </c>
      <c r="B87" s="187" t="s">
        <v>192</v>
      </c>
      <c r="C87" s="183" t="s">
        <v>15</v>
      </c>
      <c r="D87" s="213">
        <v>8.1999999999999993</v>
      </c>
      <c r="E87" s="204"/>
      <c r="F87" s="204"/>
      <c r="G87" s="205">
        <f t="shared" si="7"/>
        <v>0</v>
      </c>
      <c r="H87" s="185"/>
      <c r="I87" s="204"/>
      <c r="J87" s="204">
        <f t="shared" si="8"/>
        <v>0</v>
      </c>
      <c r="K87" s="204">
        <f t="shared" si="9"/>
        <v>0</v>
      </c>
      <c r="L87" s="204">
        <f t="shared" si="10"/>
        <v>0</v>
      </c>
      <c r="M87" s="204">
        <f t="shared" si="11"/>
        <v>0</v>
      </c>
      <c r="N87" s="204">
        <f t="shared" si="12"/>
        <v>0</v>
      </c>
      <c r="O87" s="204">
        <f t="shared" si="13"/>
        <v>0</v>
      </c>
      <c r="Q87" s="236"/>
    </row>
    <row r="88" spans="1:18" s="235" customFormat="1">
      <c r="A88" s="118"/>
      <c r="B88" s="161" t="s">
        <v>187</v>
      </c>
      <c r="C88" s="183"/>
      <c r="D88" s="183"/>
      <c r="E88" s="204"/>
      <c r="F88" s="204"/>
      <c r="G88" s="205">
        <f t="shared" si="7"/>
        <v>0</v>
      </c>
      <c r="H88" s="185"/>
      <c r="I88" s="204"/>
      <c r="J88" s="204">
        <f t="shared" si="8"/>
        <v>0</v>
      </c>
      <c r="K88" s="204">
        <f t="shared" si="9"/>
        <v>0</v>
      </c>
      <c r="L88" s="204">
        <f t="shared" si="10"/>
        <v>0</v>
      </c>
      <c r="M88" s="204">
        <f t="shared" si="11"/>
        <v>0</v>
      </c>
      <c r="N88" s="204">
        <f t="shared" si="12"/>
        <v>0</v>
      </c>
      <c r="O88" s="204">
        <f t="shared" si="13"/>
        <v>0</v>
      </c>
      <c r="Q88" s="236"/>
    </row>
    <row r="89" spans="1:18" s="235" customFormat="1">
      <c r="A89" s="118">
        <v>62</v>
      </c>
      <c r="B89" s="187" t="s">
        <v>190</v>
      </c>
      <c r="C89" s="183" t="s">
        <v>15</v>
      </c>
      <c r="D89" s="213">
        <v>23.2</v>
      </c>
      <c r="E89" s="204"/>
      <c r="F89" s="204"/>
      <c r="G89" s="205">
        <f t="shared" si="7"/>
        <v>0</v>
      </c>
      <c r="H89" s="185"/>
      <c r="I89" s="184"/>
      <c r="J89" s="204">
        <f t="shared" si="8"/>
        <v>0</v>
      </c>
      <c r="K89" s="204">
        <f t="shared" si="9"/>
        <v>0</v>
      </c>
      <c r="L89" s="204">
        <f t="shared" si="10"/>
        <v>0</v>
      </c>
      <c r="M89" s="204">
        <f t="shared" si="11"/>
        <v>0</v>
      </c>
      <c r="N89" s="204">
        <f t="shared" si="12"/>
        <v>0</v>
      </c>
      <c r="O89" s="204">
        <f t="shared" si="13"/>
        <v>0</v>
      </c>
      <c r="Q89" s="236"/>
      <c r="R89" s="236"/>
    </row>
    <row r="90" spans="1:18" s="235" customFormat="1">
      <c r="A90" s="118">
        <v>63</v>
      </c>
      <c r="B90" s="187" t="s">
        <v>130</v>
      </c>
      <c r="C90" s="183" t="s">
        <v>15</v>
      </c>
      <c r="D90" s="213">
        <v>23.2</v>
      </c>
      <c r="E90" s="204"/>
      <c r="F90" s="204"/>
      <c r="G90" s="205">
        <f t="shared" si="7"/>
        <v>0</v>
      </c>
      <c r="H90" s="185"/>
      <c r="I90" s="204"/>
      <c r="J90" s="204">
        <f t="shared" si="8"/>
        <v>0</v>
      </c>
      <c r="K90" s="204">
        <f t="shared" si="9"/>
        <v>0</v>
      </c>
      <c r="L90" s="204">
        <f t="shared" si="10"/>
        <v>0</v>
      </c>
      <c r="M90" s="204">
        <f t="shared" si="11"/>
        <v>0</v>
      </c>
      <c r="N90" s="204">
        <f t="shared" si="12"/>
        <v>0</v>
      </c>
      <c r="O90" s="204">
        <f t="shared" si="13"/>
        <v>0</v>
      </c>
      <c r="Q90" s="236"/>
    </row>
    <row r="91" spans="1:18" s="235" customFormat="1">
      <c r="A91" s="118">
        <v>64</v>
      </c>
      <c r="B91" s="187" t="s">
        <v>191</v>
      </c>
      <c r="C91" s="183" t="s">
        <v>15</v>
      </c>
      <c r="D91" s="213">
        <v>23.2</v>
      </c>
      <c r="E91" s="204"/>
      <c r="F91" s="204"/>
      <c r="G91" s="205">
        <f t="shared" si="7"/>
        <v>0</v>
      </c>
      <c r="H91" s="185"/>
      <c r="I91" s="204"/>
      <c r="J91" s="204">
        <f t="shared" si="8"/>
        <v>0</v>
      </c>
      <c r="K91" s="204">
        <f t="shared" si="9"/>
        <v>0</v>
      </c>
      <c r="L91" s="204">
        <f t="shared" si="10"/>
        <v>0</v>
      </c>
      <c r="M91" s="204">
        <f t="shared" si="11"/>
        <v>0</v>
      </c>
      <c r="N91" s="204">
        <f t="shared" si="12"/>
        <v>0</v>
      </c>
      <c r="O91" s="204">
        <f t="shared" si="13"/>
        <v>0</v>
      </c>
      <c r="Q91" s="236"/>
    </row>
    <row r="92" spans="1:18" s="235" customFormat="1">
      <c r="A92" s="118">
        <v>65</v>
      </c>
      <c r="B92" s="187" t="s">
        <v>192</v>
      </c>
      <c r="C92" s="183" t="s">
        <v>15</v>
      </c>
      <c r="D92" s="213">
        <v>23.2</v>
      </c>
      <c r="E92" s="204"/>
      <c r="F92" s="204"/>
      <c r="G92" s="205">
        <f t="shared" si="7"/>
        <v>0</v>
      </c>
      <c r="H92" s="185"/>
      <c r="I92" s="204"/>
      <c r="J92" s="204">
        <f t="shared" si="8"/>
        <v>0</v>
      </c>
      <c r="K92" s="204">
        <f t="shared" si="9"/>
        <v>0</v>
      </c>
      <c r="L92" s="204">
        <f t="shared" si="10"/>
        <v>0</v>
      </c>
      <c r="M92" s="204">
        <f t="shared" si="11"/>
        <v>0</v>
      </c>
      <c r="N92" s="204">
        <f t="shared" si="12"/>
        <v>0</v>
      </c>
      <c r="O92" s="204">
        <f t="shared" si="13"/>
        <v>0</v>
      </c>
      <c r="Q92" s="236"/>
    </row>
    <row r="93" spans="1:18" ht="25.5">
      <c r="A93" s="164"/>
      <c r="B93" s="167" t="s">
        <v>118</v>
      </c>
      <c r="C93" s="168"/>
      <c r="D93" s="168"/>
      <c r="E93" s="168"/>
      <c r="F93" s="168"/>
      <c r="G93" s="169"/>
      <c r="H93" s="163"/>
      <c r="I93" s="169"/>
      <c r="J93" s="169"/>
      <c r="K93" s="170">
        <f>SUM(K13:K92)</f>
        <v>0</v>
      </c>
      <c r="L93" s="170">
        <f>SUM(L13:L92)</f>
        <v>0</v>
      </c>
      <c r="M93" s="170">
        <f>SUM(M13:M92)</f>
        <v>0</v>
      </c>
      <c r="N93" s="170">
        <f>SUM(N13:N92)</f>
        <v>0</v>
      </c>
      <c r="O93" s="170">
        <f>SUM(O13:O92)</f>
        <v>0</v>
      </c>
    </row>
    <row r="94" spans="1:18">
      <c r="A94" s="97"/>
      <c r="B94" s="98"/>
      <c r="C94" s="99"/>
      <c r="D94" s="100"/>
      <c r="E94" s="100"/>
      <c r="F94" s="100"/>
      <c r="G94" s="100"/>
      <c r="H94" s="100"/>
      <c r="I94" s="100"/>
      <c r="J94" s="100"/>
      <c r="K94" s="100"/>
      <c r="L94" s="100"/>
      <c r="M94" s="100"/>
      <c r="N94" s="100"/>
    </row>
    <row r="95" spans="1:18">
      <c r="A95" s="97"/>
      <c r="B95" s="239"/>
      <c r="D95" s="102"/>
      <c r="E95" s="240"/>
      <c r="K95" s="104"/>
      <c r="L95" s="102"/>
      <c r="M95" s="105"/>
      <c r="N95" s="106"/>
    </row>
    <row r="96" spans="1:18">
      <c r="A96" s="107"/>
      <c r="B96" s="239"/>
      <c r="D96" s="102"/>
      <c r="E96" s="240"/>
      <c r="K96" s="104"/>
      <c r="L96" s="102"/>
      <c r="M96" s="105"/>
      <c r="N96" s="105"/>
      <c r="O96" s="108"/>
    </row>
    <row r="97" spans="1:15">
      <c r="A97" s="107"/>
      <c r="B97" s="67" t="s">
        <v>334</v>
      </c>
      <c r="D97" s="102"/>
      <c r="E97" s="240"/>
      <c r="K97" s="104"/>
      <c r="L97" s="102"/>
      <c r="M97" s="105"/>
      <c r="N97" s="105"/>
      <c r="O97" s="108"/>
    </row>
    <row r="98" spans="1:15">
      <c r="A98" s="107"/>
      <c r="B98" s="156" t="s">
        <v>331</v>
      </c>
      <c r="D98" s="102"/>
      <c r="E98" s="240"/>
      <c r="K98" s="104"/>
      <c r="L98" s="102"/>
      <c r="M98" s="105"/>
      <c r="N98" s="105"/>
      <c r="O98" s="108"/>
    </row>
    <row r="99" spans="1:15">
      <c r="A99" s="107"/>
      <c r="B99" s="156"/>
      <c r="D99" s="102"/>
      <c r="E99" s="240"/>
      <c r="K99" s="104"/>
      <c r="L99" s="102"/>
      <c r="M99" s="105"/>
      <c r="N99" s="105"/>
      <c r="O99" s="108"/>
    </row>
    <row r="100" spans="1:15">
      <c r="A100" s="107"/>
      <c r="B100" s="156"/>
      <c r="D100" s="102"/>
      <c r="E100" s="240"/>
      <c r="K100" s="104"/>
      <c r="L100" s="102"/>
      <c r="M100" s="105"/>
      <c r="N100" s="105"/>
      <c r="O100" s="108"/>
    </row>
    <row r="101" spans="1:15">
      <c r="B101" s="67" t="s">
        <v>333</v>
      </c>
    </row>
    <row r="102" spans="1:15">
      <c r="B102" s="117" t="s">
        <v>332</v>
      </c>
    </row>
    <row r="103" spans="1:15">
      <c r="B103" s="110"/>
    </row>
  </sheetData>
  <mergeCells count="6">
    <mergeCell ref="K9:O9"/>
    <mergeCell ref="A9:A10"/>
    <mergeCell ref="B9:B10"/>
    <mergeCell ref="C9:C10"/>
    <mergeCell ref="D9:D10"/>
    <mergeCell ref="E9:J9"/>
  </mergeCells>
  <pageMargins left="0.25" right="0.25" top="0.75" bottom="0.75" header="0.3" footer="0.3"/>
  <pageSetup paperSize="9" scale="85" fitToWidth="0" fitToHeight="0"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P43"/>
  <sheetViews>
    <sheetView zoomScale="130" zoomScaleNormal="130" zoomScaleSheetLayoutView="110" workbookViewId="0">
      <selection activeCell="B32" sqref="B32:B37"/>
    </sheetView>
  </sheetViews>
  <sheetFormatPr defaultRowHeight="12.75"/>
  <cols>
    <col min="1" max="1" width="5.85546875" style="1" customWidth="1"/>
    <col min="2" max="2" width="7.42578125" style="1" customWidth="1"/>
    <col min="3" max="3" width="45" style="1" customWidth="1"/>
    <col min="4" max="4" width="17.42578125" style="1" customWidth="1"/>
    <col min="5" max="5" width="13.85546875" style="1" customWidth="1"/>
    <col min="6" max="6" width="15" style="1" customWidth="1"/>
    <col min="7" max="7" width="14.42578125" style="1" customWidth="1"/>
    <col min="8" max="8" width="13.85546875" style="1" customWidth="1"/>
    <col min="9" max="9" width="14.28515625" style="1" customWidth="1"/>
    <col min="10" max="10" width="11" style="1" customWidth="1"/>
    <col min="11" max="12" width="9.85546875" style="1" customWidth="1"/>
    <col min="13" max="16384" width="9.140625" style="1"/>
  </cols>
  <sheetData>
    <row r="1" spans="1:16" ht="15">
      <c r="C1" s="56" t="s">
        <v>109</v>
      </c>
    </row>
    <row r="2" spans="1:16" ht="11.25" customHeight="1">
      <c r="C2" s="56"/>
    </row>
    <row r="3" spans="1:16" ht="16.5">
      <c r="B3" s="5"/>
      <c r="C3" s="154" t="s">
        <v>324</v>
      </c>
      <c r="D3" s="58"/>
      <c r="E3" s="58"/>
    </row>
    <row r="4" spans="1:16">
      <c r="C4" s="1" t="s">
        <v>108</v>
      </c>
    </row>
    <row r="5" spans="1:16" ht="9.75" customHeight="1"/>
    <row r="6" spans="1:16" ht="16.5">
      <c r="A6" s="219" t="s">
        <v>156</v>
      </c>
      <c r="B6" s="14"/>
      <c r="C6" s="14"/>
    </row>
    <row r="7" spans="1:16" s="20" customFormat="1" ht="15" customHeight="1">
      <c r="A7" s="219" t="s">
        <v>157</v>
      </c>
      <c r="B7" s="14"/>
      <c r="C7" s="14"/>
      <c r="D7" s="1"/>
      <c r="E7" s="1"/>
      <c r="F7" s="1"/>
      <c r="G7" s="1"/>
      <c r="H7" s="1"/>
      <c r="I7" s="1"/>
      <c r="J7" s="1"/>
      <c r="K7" s="1"/>
      <c r="L7" s="1"/>
      <c r="M7" s="1"/>
    </row>
    <row r="8" spans="1:16" s="35" customFormat="1" ht="15.75" customHeight="1">
      <c r="A8" s="219" t="s">
        <v>339</v>
      </c>
      <c r="B8" s="14"/>
      <c r="C8" s="14"/>
      <c r="D8" s="53"/>
      <c r="E8" s="53"/>
      <c r="F8" s="53"/>
      <c r="G8" s="53"/>
      <c r="H8" s="53"/>
      <c r="I8" s="53"/>
      <c r="J8" s="53"/>
      <c r="K8" s="53"/>
      <c r="L8" s="53"/>
      <c r="M8" s="1"/>
      <c r="N8" s="36"/>
      <c r="P8" s="37"/>
    </row>
    <row r="9" spans="1:16" s="18" customFormat="1" ht="16.5">
      <c r="B9" s="1"/>
      <c r="C9" s="54" t="s">
        <v>106</v>
      </c>
      <c r="D9" s="55">
        <f>E27</f>
        <v>0</v>
      </c>
      <c r="E9" s="1"/>
      <c r="F9" s="1"/>
      <c r="G9" s="1"/>
      <c r="H9" s="1"/>
      <c r="I9" s="1"/>
      <c r="J9" s="1"/>
      <c r="K9" s="1"/>
      <c r="L9" s="1"/>
      <c r="M9" s="1"/>
      <c r="N9" s="16"/>
      <c r="P9" s="19"/>
    </row>
    <row r="10" spans="1:16" s="18" customFormat="1" ht="16.5">
      <c r="C10" s="54" t="s">
        <v>107</v>
      </c>
      <c r="D10" s="55">
        <f>I23</f>
        <v>0</v>
      </c>
      <c r="E10" s="31"/>
      <c r="J10" s="17"/>
      <c r="K10" s="17"/>
      <c r="L10" s="16"/>
      <c r="M10" s="16"/>
      <c r="N10" s="16"/>
      <c r="P10" s="19"/>
    </row>
    <row r="11" spans="1:16" s="18" customFormat="1" ht="15" customHeight="1">
      <c r="C11" s="70" t="s">
        <v>330</v>
      </c>
      <c r="D11" s="55"/>
      <c r="E11" s="31"/>
      <c r="J11" s="17"/>
      <c r="K11" s="17"/>
      <c r="L11" s="16"/>
      <c r="M11" s="16"/>
      <c r="N11" s="16"/>
      <c r="P11" s="19"/>
    </row>
    <row r="12" spans="1:16">
      <c r="A12" s="259" t="s">
        <v>0</v>
      </c>
      <c r="B12" s="259" t="s">
        <v>96</v>
      </c>
      <c r="C12" s="262" t="s">
        <v>105</v>
      </c>
      <c r="D12" s="262"/>
      <c r="E12" s="259" t="s">
        <v>13</v>
      </c>
      <c r="F12" s="261" t="s">
        <v>8</v>
      </c>
      <c r="G12" s="261"/>
      <c r="H12" s="261"/>
      <c r="I12" s="259" t="s">
        <v>14</v>
      </c>
    </row>
    <row r="13" spans="1:16" ht="17.25" customHeight="1">
      <c r="A13" s="259"/>
      <c r="B13" s="259"/>
      <c r="C13" s="262"/>
      <c r="D13" s="262"/>
      <c r="E13" s="259"/>
      <c r="F13" s="7" t="s">
        <v>102</v>
      </c>
      <c r="G13" s="7" t="s">
        <v>97</v>
      </c>
      <c r="H13" s="7" t="s">
        <v>100</v>
      </c>
      <c r="I13" s="259"/>
    </row>
    <row r="14" spans="1:16" ht="17.25" customHeight="1">
      <c r="A14" s="68"/>
      <c r="B14" s="68"/>
      <c r="C14" s="263" t="s">
        <v>113</v>
      </c>
      <c r="D14" s="263"/>
      <c r="E14" s="68"/>
      <c r="F14" s="7"/>
      <c r="G14" s="7"/>
      <c r="H14" s="7"/>
      <c r="I14" s="68"/>
    </row>
    <row r="15" spans="1:16">
      <c r="A15" s="119">
        <v>1</v>
      </c>
      <c r="B15" s="119">
        <v>1</v>
      </c>
      <c r="C15" s="260" t="s">
        <v>131</v>
      </c>
      <c r="D15" s="260"/>
      <c r="E15" s="8">
        <f>SUM('1'!O93)</f>
        <v>0</v>
      </c>
      <c r="F15" s="8">
        <f>SUM('1'!L93)</f>
        <v>0</v>
      </c>
      <c r="G15" s="8">
        <f>SUM('1'!M93)</f>
        <v>0</v>
      </c>
      <c r="H15" s="8">
        <f>SUM('1'!N93)</f>
        <v>0</v>
      </c>
      <c r="I15" s="8">
        <f>SUM('1'!K93)</f>
        <v>0</v>
      </c>
    </row>
    <row r="16" spans="1:16">
      <c r="A16" s="119">
        <v>2</v>
      </c>
      <c r="B16" s="119">
        <v>2</v>
      </c>
      <c r="C16" s="260" t="s">
        <v>132</v>
      </c>
      <c r="D16" s="260"/>
      <c r="E16" s="8">
        <f>SUM('2'!O148)</f>
        <v>0</v>
      </c>
      <c r="F16" s="8">
        <f>SUM('2'!L148)</f>
        <v>0</v>
      </c>
      <c r="G16" s="8">
        <f>SUM('2'!M148)</f>
        <v>0</v>
      </c>
      <c r="H16" s="8">
        <f>SUM('2'!N148)</f>
        <v>0</v>
      </c>
      <c r="I16" s="8">
        <f>SUM('2'!K148)</f>
        <v>0</v>
      </c>
    </row>
    <row r="17" spans="1:16">
      <c r="A17" s="119">
        <v>3</v>
      </c>
      <c r="B17" s="119">
        <v>3</v>
      </c>
      <c r="C17" s="260" t="s">
        <v>215</v>
      </c>
      <c r="D17" s="260"/>
      <c r="E17" s="8">
        <f>SUM('3'!O41)</f>
        <v>0</v>
      </c>
      <c r="F17" s="8">
        <f>SUM('3'!L41)</f>
        <v>0</v>
      </c>
      <c r="G17" s="8">
        <f>SUM('3'!M41)</f>
        <v>0</v>
      </c>
      <c r="H17" s="8">
        <f>SUM('3'!N41)</f>
        <v>0</v>
      </c>
      <c r="I17" s="8">
        <f>SUM('3'!K41)</f>
        <v>0</v>
      </c>
    </row>
    <row r="18" spans="1:16">
      <c r="A18" s="119">
        <v>4</v>
      </c>
      <c r="B18" s="119">
        <v>4</v>
      </c>
      <c r="C18" s="260" t="s">
        <v>266</v>
      </c>
      <c r="D18" s="260"/>
      <c r="E18" s="8">
        <f>SUM('4'!O55)</f>
        <v>0</v>
      </c>
      <c r="F18" s="8">
        <f>SUM('4'!L55)</f>
        <v>0</v>
      </c>
      <c r="G18" s="8">
        <f>SUM('4'!M55)</f>
        <v>0</v>
      </c>
      <c r="H18" s="8">
        <f>SUM('4'!N55)</f>
        <v>0</v>
      </c>
      <c r="I18" s="8">
        <f>SUM('4'!K55)</f>
        <v>0</v>
      </c>
    </row>
    <row r="19" spans="1:16">
      <c r="A19" s="119">
        <v>5</v>
      </c>
      <c r="B19" s="119">
        <v>5</v>
      </c>
      <c r="C19" s="260" t="s">
        <v>137</v>
      </c>
      <c r="D19" s="260"/>
      <c r="E19" s="8">
        <f>SUM('5'!O20)</f>
        <v>0</v>
      </c>
      <c r="F19" s="8">
        <f>SUM('5'!L20)</f>
        <v>0</v>
      </c>
      <c r="G19" s="8">
        <f>SUM('5'!M20)</f>
        <v>0</v>
      </c>
      <c r="H19" s="8">
        <f>SUM('5'!N20)</f>
        <v>0</v>
      </c>
      <c r="I19" s="8">
        <f>SUM('5'!K20)</f>
        <v>0</v>
      </c>
    </row>
    <row r="20" spans="1:16">
      <c r="A20" s="119">
        <v>6</v>
      </c>
      <c r="B20" s="119">
        <v>6</v>
      </c>
      <c r="C20" s="260" t="s">
        <v>154</v>
      </c>
      <c r="D20" s="260"/>
      <c r="E20" s="8">
        <f>SUM('6'!O50)</f>
        <v>0</v>
      </c>
      <c r="F20" s="8">
        <f>SUM('6'!L50)</f>
        <v>0</v>
      </c>
      <c r="G20" s="8">
        <f>SUM('6'!M50)</f>
        <v>0</v>
      </c>
      <c r="H20" s="8">
        <f>SUM('6'!N50)</f>
        <v>0</v>
      </c>
      <c r="I20" s="8">
        <f>SUM('6'!K50)</f>
        <v>0</v>
      </c>
    </row>
    <row r="21" spans="1:16">
      <c r="A21" s="119">
        <v>7</v>
      </c>
      <c r="B21" s="119">
        <v>7</v>
      </c>
      <c r="C21" s="260" t="s">
        <v>326</v>
      </c>
      <c r="D21" s="260"/>
      <c r="E21" s="8">
        <f>SUM('7'!O24)</f>
        <v>0</v>
      </c>
      <c r="F21" s="8">
        <f>SUM('7'!L24)</f>
        <v>0</v>
      </c>
      <c r="G21" s="8">
        <f>SUM('7'!M24)</f>
        <v>0</v>
      </c>
      <c r="H21" s="8">
        <f>SUM('7'!N24)</f>
        <v>0</v>
      </c>
      <c r="I21" s="8">
        <f>SUM('7'!K24)</f>
        <v>0</v>
      </c>
    </row>
    <row r="22" spans="1:16">
      <c r="A22" s="119">
        <v>8</v>
      </c>
      <c r="B22" s="119">
        <v>8</v>
      </c>
      <c r="C22" s="260" t="s">
        <v>141</v>
      </c>
      <c r="D22" s="260"/>
      <c r="E22" s="8">
        <f>SUM('8'!O23)</f>
        <v>0</v>
      </c>
      <c r="F22" s="8">
        <f>SUM('8'!L23)</f>
        <v>0</v>
      </c>
      <c r="G22" s="8">
        <f>SUM('8'!M23)</f>
        <v>0</v>
      </c>
      <c r="H22" s="8">
        <f>SUM('8'!N23)</f>
        <v>0</v>
      </c>
      <c r="I22" s="8">
        <f>SUM('8'!K23)</f>
        <v>0</v>
      </c>
    </row>
    <row r="23" spans="1:16" s="23" customFormat="1" ht="15.75">
      <c r="A23" s="5"/>
      <c r="B23" s="21"/>
      <c r="C23" s="209" t="s">
        <v>7</v>
      </c>
      <c r="D23" s="209"/>
      <c r="E23" s="210">
        <f>SUM(F23:H23)</f>
        <v>0</v>
      </c>
      <c r="F23" s="210">
        <f>SUM(F15:F22)</f>
        <v>0</v>
      </c>
      <c r="G23" s="210">
        <f>SUM(G15:G22)</f>
        <v>0</v>
      </c>
      <c r="H23" s="210">
        <f>SUM(H15:H22)</f>
        <v>0</v>
      </c>
      <c r="I23" s="210">
        <f>SUM(I15:I22)</f>
        <v>0</v>
      </c>
      <c r="M23" s="22"/>
      <c r="N23" s="22"/>
    </row>
    <row r="24" spans="1:16" s="23" customFormat="1" ht="15.75">
      <c r="A24" s="6"/>
      <c r="B24" s="6"/>
      <c r="C24" s="211" t="s">
        <v>327</v>
      </c>
      <c r="D24" s="124"/>
      <c r="E24" s="27">
        <f>SUM(E23*D24)</f>
        <v>0</v>
      </c>
      <c r="F24" s="26"/>
      <c r="G24" s="26"/>
      <c r="H24" s="26"/>
      <c r="I24" s="26"/>
      <c r="J24" s="24"/>
      <c r="K24" s="24"/>
      <c r="L24" s="25"/>
      <c r="M24" s="22"/>
      <c r="N24" s="22"/>
    </row>
    <row r="25" spans="1:16" s="23" customFormat="1" ht="15.75">
      <c r="A25" s="6"/>
      <c r="B25" s="6"/>
      <c r="C25" s="211" t="s">
        <v>328</v>
      </c>
      <c r="D25" s="124"/>
      <c r="E25" s="27">
        <f>SUM(E24*D25)</f>
        <v>0</v>
      </c>
      <c r="F25" s="212"/>
      <c r="G25" s="27"/>
      <c r="H25" s="27"/>
      <c r="I25" s="27"/>
      <c r="J25" s="24"/>
      <c r="K25" s="24"/>
      <c r="L25" s="25"/>
      <c r="M25" s="22"/>
      <c r="N25" s="22"/>
    </row>
    <row r="26" spans="1:16" s="23" customFormat="1" ht="15.75">
      <c r="A26" s="6"/>
      <c r="B26" s="6"/>
      <c r="C26" s="57" t="s">
        <v>329</v>
      </c>
      <c r="D26" s="124"/>
      <c r="E26" s="27">
        <f>SUM(E23*D26)</f>
        <v>0</v>
      </c>
      <c r="F26" s="26"/>
      <c r="G26" s="26"/>
      <c r="H26" s="26"/>
      <c r="I26" s="26"/>
      <c r="J26" s="24"/>
      <c r="K26" s="24"/>
      <c r="L26" s="25"/>
      <c r="M26" s="22"/>
      <c r="N26" s="22"/>
    </row>
    <row r="27" spans="1:16" s="23" customFormat="1" ht="15.75">
      <c r="A27" s="4"/>
      <c r="B27" s="4"/>
      <c r="C27" s="209" t="s">
        <v>120</v>
      </c>
      <c r="D27" s="209"/>
      <c r="E27" s="210">
        <f>SUM(E23+E24+E26)</f>
        <v>0</v>
      </c>
      <c r="F27" s="209"/>
      <c r="G27" s="209"/>
      <c r="H27" s="209"/>
      <c r="I27" s="209"/>
      <c r="J27" s="24"/>
      <c r="K27" s="24"/>
      <c r="L27" s="25"/>
      <c r="M27" s="29"/>
      <c r="N27" s="22"/>
    </row>
    <row r="28" spans="1:16" s="23" customFormat="1" ht="7.5" customHeight="1">
      <c r="A28" s="28"/>
      <c r="B28" s="4"/>
      <c r="C28" s="28"/>
      <c r="D28" s="21"/>
      <c r="E28" s="32"/>
      <c r="F28" s="21"/>
      <c r="G28" s="21"/>
      <c r="H28" s="21"/>
      <c r="I28" s="21"/>
      <c r="J28" s="24"/>
      <c r="K28" s="24"/>
      <c r="L28" s="25"/>
      <c r="M28" s="29"/>
      <c r="N28" s="22"/>
    </row>
    <row r="29" spans="1:16" ht="9" customHeight="1">
      <c r="A29" s="61"/>
      <c r="B29" s="64"/>
      <c r="C29" s="65"/>
      <c r="D29" s="65"/>
      <c r="E29" s="66"/>
      <c r="F29" s="66"/>
      <c r="G29" s="66"/>
      <c r="H29" s="66"/>
      <c r="I29" s="66"/>
      <c r="J29" s="66"/>
      <c r="K29" s="66"/>
      <c r="L29" s="66"/>
      <c r="M29" s="66"/>
      <c r="N29" s="66"/>
      <c r="O29" s="66"/>
    </row>
    <row r="30" spans="1:16" ht="8.25" customHeight="1">
      <c r="A30" s="61"/>
      <c r="B30" s="30"/>
      <c r="C30" s="155"/>
      <c r="D30" s="15"/>
      <c r="E30" s="5"/>
      <c r="F30" s="45"/>
      <c r="L30" s="13"/>
      <c r="M30" s="5"/>
      <c r="N30" s="59"/>
      <c r="O30" s="60"/>
    </row>
    <row r="31" spans="1:16" ht="12" customHeight="1">
      <c r="A31" s="61"/>
      <c r="B31" s="30"/>
      <c r="C31" s="155"/>
      <c r="D31" s="15"/>
      <c r="E31" s="5"/>
      <c r="F31" s="45"/>
      <c r="L31" s="13"/>
      <c r="M31" s="5"/>
      <c r="N31" s="59"/>
      <c r="O31" s="59"/>
      <c r="P31" s="47"/>
    </row>
    <row r="32" spans="1:16" s="70" customFormat="1" ht="15.75">
      <c r="A32" s="107"/>
      <c r="B32" s="67" t="s">
        <v>334</v>
      </c>
      <c r="C32" s="67"/>
      <c r="D32" s="116"/>
      <c r="E32" s="102"/>
      <c r="F32" s="103"/>
      <c r="L32" s="104"/>
      <c r="M32" s="102"/>
      <c r="N32" s="105"/>
      <c r="O32" s="105"/>
      <c r="P32" s="108"/>
    </row>
    <row r="33" spans="1:16" s="70" customFormat="1" ht="15.75">
      <c r="A33" s="107"/>
      <c r="B33" s="156" t="s">
        <v>331</v>
      </c>
      <c r="C33" s="156"/>
      <c r="D33" s="116"/>
      <c r="E33" s="102"/>
      <c r="F33" s="103"/>
      <c r="L33" s="104"/>
      <c r="M33" s="102"/>
      <c r="N33" s="105"/>
      <c r="O33" s="105"/>
      <c r="P33" s="108"/>
    </row>
    <row r="34" spans="1:16" s="70" customFormat="1" ht="9" customHeight="1">
      <c r="A34" s="107"/>
      <c r="B34" s="156"/>
      <c r="C34" s="156"/>
      <c r="D34" s="116"/>
      <c r="E34" s="102"/>
      <c r="F34" s="103"/>
      <c r="L34" s="104"/>
      <c r="M34" s="102"/>
      <c r="N34" s="105"/>
      <c r="O34" s="105"/>
      <c r="P34" s="108"/>
    </row>
    <row r="35" spans="1:16" s="70" customFormat="1" ht="10.5" customHeight="1">
      <c r="A35" s="107"/>
      <c r="B35" s="156"/>
      <c r="C35" s="156"/>
      <c r="D35" s="116"/>
      <c r="E35" s="102"/>
      <c r="F35" s="103"/>
      <c r="L35" s="104"/>
      <c r="M35" s="102"/>
      <c r="N35" s="105"/>
      <c r="O35" s="105"/>
      <c r="P35" s="108"/>
    </row>
    <row r="36" spans="1:16" s="70" customFormat="1">
      <c r="A36" s="107"/>
      <c r="B36" s="67" t="s">
        <v>333</v>
      </c>
      <c r="C36" s="67"/>
      <c r="D36" s="109"/>
    </row>
    <row r="37" spans="1:16" s="70" customFormat="1">
      <c r="A37" s="107"/>
      <c r="B37" s="117" t="s">
        <v>332</v>
      </c>
      <c r="C37" s="156"/>
      <c r="D37" s="109"/>
    </row>
    <row r="38" spans="1:16">
      <c r="A38" s="61"/>
      <c r="B38" s="6"/>
      <c r="C38" s="61"/>
    </row>
    <row r="39" spans="1:16">
      <c r="A39" s="61"/>
      <c r="B39" s="157"/>
      <c r="C39" s="61"/>
    </row>
    <row r="40" spans="1:16">
      <c r="A40" s="62"/>
      <c r="B40" s="63"/>
      <c r="C40" s="62"/>
    </row>
    <row r="41" spans="1:16">
      <c r="A41" s="62"/>
      <c r="B41" s="63"/>
      <c r="C41" s="62"/>
    </row>
    <row r="42" spans="1:16">
      <c r="A42" s="62"/>
      <c r="B42" s="63"/>
      <c r="C42" s="62"/>
    </row>
    <row r="43" spans="1:16">
      <c r="A43" s="62"/>
      <c r="B43" s="63"/>
      <c r="C43" s="62"/>
    </row>
  </sheetData>
  <mergeCells count="15">
    <mergeCell ref="C22:D22"/>
    <mergeCell ref="F12:H12"/>
    <mergeCell ref="I12:I13"/>
    <mergeCell ref="B12:B13"/>
    <mergeCell ref="C12:D13"/>
    <mergeCell ref="E12:E13"/>
    <mergeCell ref="C15:D15"/>
    <mergeCell ref="C14:D14"/>
    <mergeCell ref="A12:A13"/>
    <mergeCell ref="C16:D16"/>
    <mergeCell ref="C17:D17"/>
    <mergeCell ref="C21:D21"/>
    <mergeCell ref="C18:D18"/>
    <mergeCell ref="C19:D19"/>
    <mergeCell ref="C20:D20"/>
  </mergeCells>
  <phoneticPr fontId="0" type="noConversion"/>
  <pageMargins left="0.25" right="0.25" top="0.75" bottom="0.75" header="0.3" footer="0.3"/>
  <pageSetup paperSize="9" scale="8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2:P33"/>
  <sheetViews>
    <sheetView workbookViewId="0">
      <selection activeCell="B30" sqref="B30"/>
    </sheetView>
  </sheetViews>
  <sheetFormatPr defaultRowHeight="12.75"/>
  <cols>
    <col min="1" max="1" width="9.42578125" style="125" customWidth="1"/>
    <col min="2" max="2" width="66.42578125" style="125" customWidth="1"/>
    <col min="3" max="3" width="23.42578125" style="126" customWidth="1"/>
    <col min="4" max="13" width="9.140625" style="125"/>
    <col min="14" max="14" width="12.7109375" style="125" customWidth="1"/>
    <col min="15" max="16384" width="9.140625" style="125"/>
  </cols>
  <sheetData>
    <row r="2" spans="1:16">
      <c r="C2" s="126" t="s">
        <v>121</v>
      </c>
    </row>
    <row r="3" spans="1:16" s="127" customFormat="1" ht="24.75" customHeight="1">
      <c r="C3" s="128" t="s">
        <v>122</v>
      </c>
    </row>
    <row r="4" spans="1:16">
      <c r="C4" s="126" t="s">
        <v>123</v>
      </c>
    </row>
    <row r="6" spans="1:16">
      <c r="C6" s="129" t="s">
        <v>124</v>
      </c>
      <c r="F6" s="130"/>
    </row>
    <row r="10" spans="1:16" s="131" customFormat="1" ht="15.75">
      <c r="C10" s="116"/>
    </row>
    <row r="11" spans="1:16" s="131" customFormat="1" ht="15.75">
      <c r="C11" s="116" t="s">
        <v>128</v>
      </c>
    </row>
    <row r="12" spans="1:16" s="131" customFormat="1" ht="15.75">
      <c r="C12" s="116"/>
    </row>
    <row r="13" spans="1:16" s="131" customFormat="1" ht="18">
      <c r="A13" s="264" t="s">
        <v>125</v>
      </c>
      <c r="B13" s="264"/>
      <c r="C13" s="264"/>
    </row>
    <row r="14" spans="1:16" s="70" customFormat="1" ht="16.5">
      <c r="A14" s="219" t="s">
        <v>156</v>
      </c>
      <c r="B14" s="79"/>
      <c r="C14" s="80"/>
      <c r="D14" s="81"/>
      <c r="E14" s="82"/>
      <c r="F14" s="81"/>
      <c r="G14" s="83"/>
      <c r="H14" s="84"/>
      <c r="I14" s="84"/>
      <c r="J14" s="84"/>
      <c r="K14" s="84"/>
      <c r="L14" s="85"/>
      <c r="M14" s="85"/>
      <c r="N14" s="85"/>
      <c r="O14" s="85"/>
      <c r="P14" s="85"/>
    </row>
    <row r="15" spans="1:16" s="70" customFormat="1" ht="16.5">
      <c r="A15" s="219" t="s">
        <v>157</v>
      </c>
      <c r="B15" s="79"/>
      <c r="C15" s="80"/>
      <c r="D15" s="81"/>
      <c r="E15" s="82"/>
      <c r="F15" s="81"/>
      <c r="G15" s="83"/>
      <c r="H15" s="84"/>
      <c r="I15" s="84"/>
      <c r="J15" s="84"/>
      <c r="K15" s="84"/>
      <c r="L15" s="85"/>
      <c r="M15" s="85"/>
      <c r="N15" s="85"/>
      <c r="O15" s="85"/>
      <c r="P15" s="85"/>
    </row>
    <row r="16" spans="1:16" s="70" customFormat="1" ht="16.5">
      <c r="A16" s="219" t="s">
        <v>335</v>
      </c>
      <c r="B16" s="79"/>
      <c r="C16" s="80"/>
      <c r="D16" s="81"/>
      <c r="E16" s="82"/>
      <c r="F16" s="81"/>
      <c r="G16" s="83"/>
      <c r="H16" s="84"/>
      <c r="I16" s="84"/>
      <c r="J16" s="84"/>
      <c r="K16" s="84"/>
      <c r="L16" s="85"/>
      <c r="M16" s="85"/>
      <c r="N16" s="85"/>
      <c r="O16" s="85"/>
      <c r="P16" s="85"/>
    </row>
    <row r="17" spans="1:16" s="131" customFormat="1" ht="16.5" thickBot="1">
      <c r="A17" s="86"/>
      <c r="B17" s="132"/>
      <c r="C17" s="133"/>
    </row>
    <row r="18" spans="1:16" s="131" customFormat="1" ht="15.75">
      <c r="A18" s="134" t="s">
        <v>126</v>
      </c>
      <c r="B18" s="135" t="s">
        <v>11</v>
      </c>
      <c r="C18" s="135" t="s">
        <v>127</v>
      </c>
    </row>
    <row r="19" spans="1:16" s="131" customFormat="1" ht="15.75">
      <c r="A19" s="136">
        <v>1</v>
      </c>
      <c r="B19" s="137" t="s">
        <v>325</v>
      </c>
      <c r="C19" s="138">
        <f>SUM('kopsavilkums 1. kārtai'!E27)</f>
        <v>0</v>
      </c>
    </row>
    <row r="20" spans="1:16" s="142" customFormat="1" ht="15.75">
      <c r="A20" s="139"/>
      <c r="B20" s="140" t="s">
        <v>7</v>
      </c>
      <c r="C20" s="141">
        <f>SUM(C19:C19)</f>
        <v>0</v>
      </c>
    </row>
    <row r="21" spans="1:16" s="131" customFormat="1" ht="15.75">
      <c r="A21" s="133"/>
      <c r="B21" s="143"/>
      <c r="C21" s="144"/>
    </row>
    <row r="22" spans="1:16" s="131" customFormat="1" ht="15.75">
      <c r="A22" s="145"/>
      <c r="B22" s="145" t="s">
        <v>10</v>
      </c>
      <c r="C22" s="141">
        <f>C20*0.21</f>
        <v>0</v>
      </c>
    </row>
    <row r="23" spans="1:16" s="131" customFormat="1" ht="15.75">
      <c r="A23" s="153"/>
      <c r="B23" s="146"/>
      <c r="C23" s="147"/>
      <c r="D23" s="148"/>
      <c r="E23" s="148"/>
      <c r="F23" s="149"/>
      <c r="G23" s="148"/>
      <c r="H23" s="148"/>
      <c r="I23" s="148"/>
      <c r="J23" s="148"/>
      <c r="K23" s="148"/>
    </row>
    <row r="24" spans="1:16" s="70" customFormat="1" ht="15.75">
      <c r="A24" s="107"/>
      <c r="B24" s="101"/>
      <c r="C24" s="142"/>
      <c r="D24" s="142"/>
      <c r="E24" s="102"/>
      <c r="F24" s="103"/>
      <c r="L24" s="104"/>
      <c r="M24" s="102"/>
      <c r="N24" s="105"/>
      <c r="O24" s="106"/>
    </row>
    <row r="25" spans="1:16" s="70" customFormat="1" ht="15.75">
      <c r="A25" s="107"/>
      <c r="B25" s="101"/>
      <c r="C25" s="142"/>
      <c r="D25" s="142"/>
      <c r="E25" s="102"/>
      <c r="F25" s="103"/>
      <c r="L25" s="104"/>
      <c r="M25" s="102"/>
      <c r="N25" s="105"/>
      <c r="O25" s="105"/>
      <c r="P25" s="108"/>
    </row>
    <row r="26" spans="1:16" s="70" customFormat="1" ht="15.75">
      <c r="A26" s="107"/>
      <c r="B26" s="150" t="s">
        <v>336</v>
      </c>
      <c r="C26" s="131"/>
      <c r="D26" s="131"/>
      <c r="E26" s="102"/>
      <c r="F26" s="103"/>
      <c r="L26" s="104"/>
      <c r="M26" s="102"/>
      <c r="N26" s="105"/>
      <c r="O26" s="105"/>
      <c r="P26" s="108"/>
    </row>
    <row r="27" spans="1:16" s="70" customFormat="1" ht="15.75">
      <c r="A27" s="107"/>
      <c r="B27" s="151" t="s">
        <v>337</v>
      </c>
      <c r="C27" s="131"/>
      <c r="D27" s="131"/>
      <c r="E27" s="102"/>
      <c r="F27" s="103"/>
      <c r="L27" s="104"/>
      <c r="M27" s="102"/>
      <c r="N27" s="105"/>
      <c r="O27" s="105"/>
      <c r="P27" s="108"/>
    </row>
    <row r="28" spans="1:16" s="70" customFormat="1" ht="15.75">
      <c r="A28" s="107"/>
      <c r="B28" s="151"/>
      <c r="C28" s="131"/>
      <c r="D28" s="131"/>
      <c r="E28" s="102"/>
      <c r="F28" s="103"/>
      <c r="L28" s="104"/>
      <c r="M28" s="102"/>
      <c r="N28" s="105"/>
      <c r="O28" s="105"/>
      <c r="P28" s="108"/>
    </row>
    <row r="29" spans="1:16" s="70" customFormat="1" ht="15.75">
      <c r="A29" s="107"/>
      <c r="B29" s="70" t="s">
        <v>338</v>
      </c>
      <c r="C29" s="131"/>
      <c r="D29" s="131"/>
      <c r="E29" s="102"/>
      <c r="F29" s="103"/>
      <c r="L29" s="104"/>
      <c r="M29" s="102"/>
      <c r="N29" s="105"/>
      <c r="O29" s="105"/>
      <c r="P29" s="108"/>
    </row>
    <row r="30" spans="1:16" s="70" customFormat="1">
      <c r="A30" s="109"/>
      <c r="B30" s="152"/>
      <c r="C30" s="109"/>
    </row>
    <row r="31" spans="1:16" s="70" customFormat="1">
      <c r="A31" s="109"/>
      <c r="B31" s="111"/>
      <c r="C31" s="109"/>
    </row>
    <row r="32" spans="1:16" s="70" customFormat="1">
      <c r="A32" s="109"/>
      <c r="B32" s="111"/>
      <c r="C32" s="109"/>
    </row>
    <row r="33" spans="1:3" s="70" customFormat="1">
      <c r="A33" s="109"/>
      <c r="B33" s="111"/>
      <c r="C33" s="109"/>
    </row>
  </sheetData>
  <mergeCells count="1">
    <mergeCell ref="A13:C1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158"/>
  <sheetViews>
    <sheetView topLeftCell="A133" workbookViewId="0">
      <selection activeCell="K9" sqref="K9:O9"/>
    </sheetView>
  </sheetViews>
  <sheetFormatPr defaultRowHeight="12.75"/>
  <cols>
    <col min="1" max="1" width="4.7109375" style="109" customWidth="1"/>
    <col min="2" max="2" width="46.42578125" style="111" customWidth="1"/>
    <col min="3" max="3" width="6" style="109" customWidth="1"/>
    <col min="4" max="4" width="6.7109375" style="109" customWidth="1"/>
    <col min="5" max="5" width="7.42578125" style="70" customWidth="1"/>
    <col min="6" max="6" width="8.140625" style="70" customWidth="1"/>
    <col min="7" max="7" width="8.5703125" style="70" customWidth="1"/>
    <col min="8" max="8" width="8" style="70" customWidth="1"/>
    <col min="9" max="9" width="8.85546875" style="70" customWidth="1"/>
    <col min="10" max="10" width="9.28515625" style="70" customWidth="1"/>
    <col min="11" max="11" width="8.5703125" style="70" customWidth="1"/>
    <col min="12" max="12" width="9" style="70" customWidth="1"/>
    <col min="13" max="14" width="9.42578125" style="70" customWidth="1"/>
    <col min="15" max="15" width="9.5703125" style="70" customWidth="1"/>
    <col min="16" max="16" width="9.140625" style="70"/>
    <col min="17" max="17" width="15.140625" style="70" bestFit="1" customWidth="1"/>
    <col min="18" max="16384" width="9.140625" style="70"/>
  </cols>
  <sheetData>
    <row r="1" spans="1:17">
      <c r="A1" s="221" t="e">
        <f>#REF!</f>
        <v>#REF!</v>
      </c>
      <c r="B1" s="70"/>
      <c r="C1" s="222"/>
      <c r="D1" s="227" t="s">
        <v>19</v>
      </c>
      <c r="E1" s="223"/>
      <c r="G1" s="224"/>
      <c r="H1" s="223"/>
      <c r="I1" s="223"/>
      <c r="J1" s="223"/>
      <c r="K1" s="225"/>
      <c r="L1" s="223"/>
      <c r="M1" s="223"/>
      <c r="N1" s="223"/>
      <c r="O1" s="223"/>
    </row>
    <row r="2" spans="1:17">
      <c r="A2" s="221"/>
      <c r="B2" s="226"/>
      <c r="C2" s="222"/>
      <c r="D2" s="227" t="s">
        <v>132</v>
      </c>
      <c r="E2" s="223"/>
      <c r="F2" s="83"/>
      <c r="G2" s="224"/>
      <c r="H2" s="223"/>
      <c r="I2" s="84"/>
      <c r="J2" s="84"/>
      <c r="K2" s="225"/>
      <c r="L2" s="223"/>
      <c r="M2" s="223"/>
      <c r="N2" s="223"/>
      <c r="O2" s="223"/>
    </row>
    <row r="3" spans="1:17">
      <c r="A3" s="221"/>
      <c r="B3" s="226"/>
      <c r="C3" s="222"/>
      <c r="D3" s="227"/>
      <c r="E3" s="223"/>
      <c r="F3" s="83"/>
      <c r="G3" s="224"/>
      <c r="H3" s="223"/>
      <c r="I3" s="223"/>
      <c r="J3" s="223"/>
      <c r="K3" s="225"/>
      <c r="L3" s="223"/>
      <c r="M3" s="223"/>
      <c r="N3" s="223"/>
      <c r="O3" s="223"/>
    </row>
    <row r="4" spans="1:17">
      <c r="A4" s="83" t="s">
        <v>156</v>
      </c>
      <c r="B4" s="83"/>
      <c r="C4" s="227"/>
    </row>
    <row r="5" spans="1:17">
      <c r="A5" s="83" t="s">
        <v>157</v>
      </c>
      <c r="B5" s="228"/>
      <c r="C5" s="80"/>
      <c r="D5" s="177"/>
      <c r="E5" s="81"/>
      <c r="F5" s="83"/>
      <c r="G5" s="84"/>
      <c r="H5" s="84"/>
      <c r="I5" s="84"/>
      <c r="J5" s="84"/>
      <c r="K5" s="85"/>
      <c r="L5" s="85"/>
      <c r="M5" s="85"/>
      <c r="N5" s="85"/>
      <c r="O5" s="85"/>
    </row>
    <row r="6" spans="1:17">
      <c r="A6" s="83" t="s">
        <v>340</v>
      </c>
      <c r="B6" s="228"/>
      <c r="C6" s="80"/>
      <c r="D6" s="177"/>
      <c r="E6" s="81"/>
      <c r="F6" s="83"/>
      <c r="G6" s="84"/>
      <c r="H6" s="84"/>
      <c r="I6" s="84"/>
      <c r="J6" s="84"/>
      <c r="K6" s="85"/>
      <c r="L6" s="85"/>
      <c r="M6" s="85"/>
      <c r="N6" s="85"/>
      <c r="O6" s="85"/>
    </row>
    <row r="7" spans="1:17">
      <c r="A7" s="70"/>
      <c r="B7" s="229" t="s">
        <v>119</v>
      </c>
      <c r="C7" s="230"/>
      <c r="D7" s="177"/>
      <c r="E7" s="81"/>
      <c r="F7" s="85"/>
      <c r="G7" s="84"/>
      <c r="H7" s="84"/>
      <c r="I7" s="84"/>
      <c r="J7" s="84"/>
      <c r="L7" s="229" t="s">
        <v>95</v>
      </c>
      <c r="M7" s="231"/>
      <c r="N7" s="232">
        <f>O148</f>
        <v>0</v>
      </c>
      <c r="O7" s="92" t="s">
        <v>12</v>
      </c>
    </row>
    <row r="8" spans="1:17">
      <c r="A8" s="233"/>
      <c r="B8" s="70"/>
      <c r="C8" s="233"/>
      <c r="D8" s="241"/>
      <c r="E8" s="229"/>
      <c r="F8" s="229"/>
      <c r="G8" s="229"/>
      <c r="H8" s="229"/>
      <c r="I8" s="229"/>
      <c r="J8" s="229"/>
      <c r="K8" s="85"/>
      <c r="L8" s="70" t="s">
        <v>341</v>
      </c>
      <c r="M8" s="229"/>
      <c r="N8" s="85"/>
      <c r="O8" s="85"/>
    </row>
    <row r="9" spans="1:17" ht="12.75" customHeight="1">
      <c r="A9" s="255" t="s">
        <v>0</v>
      </c>
      <c r="B9" s="255" t="s">
        <v>98</v>
      </c>
      <c r="C9" s="256" t="s">
        <v>6</v>
      </c>
      <c r="D9" s="256" t="s">
        <v>1</v>
      </c>
      <c r="E9" s="255" t="s">
        <v>2</v>
      </c>
      <c r="F9" s="255"/>
      <c r="G9" s="255"/>
      <c r="H9" s="255"/>
      <c r="I9" s="255"/>
      <c r="J9" s="255"/>
      <c r="K9" s="255" t="s">
        <v>3</v>
      </c>
      <c r="L9" s="255"/>
      <c r="M9" s="255"/>
      <c r="N9" s="255"/>
      <c r="O9" s="255"/>
    </row>
    <row r="10" spans="1:17" ht="75" customHeight="1">
      <c r="A10" s="255"/>
      <c r="B10" s="255"/>
      <c r="C10" s="256"/>
      <c r="D10" s="256"/>
      <c r="E10" s="218" t="s">
        <v>4</v>
      </c>
      <c r="F10" s="218" t="s">
        <v>117</v>
      </c>
      <c r="G10" s="218" t="s">
        <v>99</v>
      </c>
      <c r="H10" s="218" t="s">
        <v>97</v>
      </c>
      <c r="I10" s="218" t="s">
        <v>100</v>
      </c>
      <c r="J10" s="218" t="s">
        <v>101</v>
      </c>
      <c r="K10" s="218" t="s">
        <v>5</v>
      </c>
      <c r="L10" s="218" t="s">
        <v>102</v>
      </c>
      <c r="M10" s="218" t="s">
        <v>97</v>
      </c>
      <c r="N10" s="218" t="s">
        <v>103</v>
      </c>
      <c r="O10" s="218" t="s">
        <v>104</v>
      </c>
    </row>
    <row r="11" spans="1:17">
      <c r="A11" s="217"/>
      <c r="B11" s="199" t="s">
        <v>116</v>
      </c>
      <c r="C11" s="217"/>
      <c r="D11" s="217"/>
      <c r="E11" s="217"/>
      <c r="F11" s="217"/>
      <c r="G11" s="217"/>
      <c r="H11" s="217"/>
      <c r="I11" s="217"/>
      <c r="J11" s="217"/>
      <c r="K11" s="217"/>
      <c r="L11" s="217"/>
      <c r="M11" s="217"/>
      <c r="N11" s="217"/>
      <c r="O11" s="217"/>
    </row>
    <row r="12" spans="1:17">
      <c r="A12" s="160"/>
      <c r="B12" s="161" t="s">
        <v>195</v>
      </c>
      <c r="C12" s="162"/>
      <c r="D12" s="162"/>
      <c r="E12" s="163"/>
      <c r="F12" s="163"/>
      <c r="G12" s="163"/>
      <c r="H12" s="163"/>
      <c r="I12" s="163"/>
      <c r="J12" s="163"/>
      <c r="K12" s="163"/>
      <c r="L12" s="163"/>
      <c r="M12" s="163"/>
      <c r="N12" s="163"/>
      <c r="O12" s="163"/>
    </row>
    <row r="13" spans="1:17" s="235" customFormat="1">
      <c r="A13" s="183">
        <v>1</v>
      </c>
      <c r="B13" s="187" t="s">
        <v>159</v>
      </c>
      <c r="C13" s="183" t="s">
        <v>15</v>
      </c>
      <c r="D13" s="183">
        <v>25.3</v>
      </c>
      <c r="E13" s="204"/>
      <c r="F13" s="204"/>
      <c r="G13" s="205">
        <f>SUM(E13*F13)</f>
        <v>0</v>
      </c>
      <c r="H13" s="204"/>
      <c r="I13" s="204"/>
      <c r="J13" s="204">
        <f>ROUND(G13+H13+I13,2)</f>
        <v>0</v>
      </c>
      <c r="K13" s="204">
        <f>ROUND(D13*E13,2)</f>
        <v>0</v>
      </c>
      <c r="L13" s="204">
        <f>ROUND(D13*G13,2)</f>
        <v>0</v>
      </c>
      <c r="M13" s="204">
        <f>SUM(D13*H13)</f>
        <v>0</v>
      </c>
      <c r="N13" s="204">
        <f>ROUND(D13*I13,2)</f>
        <v>0</v>
      </c>
      <c r="O13" s="204">
        <f>ROUND(L13+M13+N13,2)</f>
        <v>0</v>
      </c>
      <c r="Q13" s="236"/>
    </row>
    <row r="14" spans="1:17" s="235" customFormat="1">
      <c r="A14" s="182">
        <v>2</v>
      </c>
      <c r="B14" s="187" t="s">
        <v>160</v>
      </c>
      <c r="C14" s="183" t="s">
        <v>15</v>
      </c>
      <c r="D14" s="183">
        <v>25.3</v>
      </c>
      <c r="E14" s="204"/>
      <c r="F14" s="204"/>
      <c r="G14" s="205">
        <f t="shared" ref="G14:G77" si="0">SUM(E14*F14)</f>
        <v>0</v>
      </c>
      <c r="H14" s="185"/>
      <c r="I14" s="204"/>
      <c r="J14" s="204">
        <f t="shared" ref="J14:J77" si="1">ROUND(G14+H14+I14,2)</f>
        <v>0</v>
      </c>
      <c r="K14" s="204">
        <f t="shared" ref="K14:K77" si="2">ROUND(D14*E14,2)</f>
        <v>0</v>
      </c>
      <c r="L14" s="204">
        <f t="shared" ref="L14:L77" si="3">ROUND(D14*G14,2)</f>
        <v>0</v>
      </c>
      <c r="M14" s="204">
        <f t="shared" ref="M14:M77" si="4">SUM(D14*H14)</f>
        <v>0</v>
      </c>
      <c r="N14" s="204">
        <f t="shared" ref="N14:N77" si="5">ROUND(D14*I14,2)</f>
        <v>0</v>
      </c>
      <c r="O14" s="204">
        <f t="shared" ref="O14:O77" si="6">ROUND(L14+M14+N14,2)</f>
        <v>0</v>
      </c>
      <c r="Q14" s="236"/>
    </row>
    <row r="15" spans="1:17" s="71" customFormat="1" ht="12" customHeight="1">
      <c r="A15" s="164"/>
      <c r="B15" s="161" t="s">
        <v>196</v>
      </c>
      <c r="C15" s="166"/>
      <c r="D15" s="180"/>
      <c r="E15" s="204"/>
      <c r="F15" s="204"/>
      <c r="G15" s="205"/>
      <c r="H15" s="204"/>
      <c r="I15" s="204"/>
      <c r="J15" s="204">
        <f t="shared" si="1"/>
        <v>0</v>
      </c>
      <c r="K15" s="204">
        <f t="shared" si="2"/>
        <v>0</v>
      </c>
      <c r="L15" s="204">
        <f t="shared" si="3"/>
        <v>0</v>
      </c>
      <c r="M15" s="204">
        <f t="shared" si="4"/>
        <v>0</v>
      </c>
      <c r="N15" s="204">
        <f t="shared" si="5"/>
        <v>0</v>
      </c>
      <c r="O15" s="204">
        <f t="shared" si="6"/>
        <v>0</v>
      </c>
      <c r="P15" s="70"/>
      <c r="Q15" s="208"/>
    </row>
    <row r="16" spans="1:17" s="71" customFormat="1" ht="12" customHeight="1">
      <c r="A16" s="164">
        <v>3</v>
      </c>
      <c r="B16" s="165" t="s">
        <v>197</v>
      </c>
      <c r="C16" s="166" t="s">
        <v>15</v>
      </c>
      <c r="D16" s="180">
        <v>30</v>
      </c>
      <c r="E16" s="204"/>
      <c r="F16" s="204"/>
      <c r="G16" s="205">
        <f t="shared" si="0"/>
        <v>0</v>
      </c>
      <c r="H16" s="163"/>
      <c r="I16" s="204"/>
      <c r="J16" s="204">
        <f t="shared" si="1"/>
        <v>0</v>
      </c>
      <c r="K16" s="204">
        <f t="shared" si="2"/>
        <v>0</v>
      </c>
      <c r="L16" s="204">
        <f t="shared" si="3"/>
        <v>0</v>
      </c>
      <c r="M16" s="204">
        <f t="shared" si="4"/>
        <v>0</v>
      </c>
      <c r="N16" s="204">
        <f t="shared" si="5"/>
        <v>0</v>
      </c>
      <c r="O16" s="204">
        <f t="shared" si="6"/>
        <v>0</v>
      </c>
      <c r="P16" s="70"/>
      <c r="Q16" s="208"/>
    </row>
    <row r="17" spans="1:18" s="71" customFormat="1" ht="25.5">
      <c r="A17" s="216">
        <v>4</v>
      </c>
      <c r="B17" s="165" t="s">
        <v>198</v>
      </c>
      <c r="C17" s="166" t="s">
        <v>15</v>
      </c>
      <c r="D17" s="180">
        <v>30</v>
      </c>
      <c r="E17" s="204"/>
      <c r="F17" s="204"/>
      <c r="G17" s="205">
        <f t="shared" si="0"/>
        <v>0</v>
      </c>
      <c r="H17" s="159"/>
      <c r="I17" s="188"/>
      <c r="J17" s="204">
        <f t="shared" si="1"/>
        <v>0</v>
      </c>
      <c r="K17" s="204">
        <f t="shared" si="2"/>
        <v>0</v>
      </c>
      <c r="L17" s="204">
        <f t="shared" si="3"/>
        <v>0</v>
      </c>
      <c r="M17" s="204">
        <f t="shared" si="4"/>
        <v>0</v>
      </c>
      <c r="N17" s="204">
        <f t="shared" si="5"/>
        <v>0</v>
      </c>
      <c r="O17" s="204">
        <f t="shared" si="6"/>
        <v>0</v>
      </c>
      <c r="P17" s="242"/>
      <c r="Q17" s="208"/>
      <c r="R17" s="208"/>
    </row>
    <row r="18" spans="1:18" s="235" customFormat="1">
      <c r="A18" s="183">
        <v>5</v>
      </c>
      <c r="B18" s="187" t="s">
        <v>199</v>
      </c>
      <c r="C18" s="183" t="s">
        <v>15</v>
      </c>
      <c r="D18" s="180">
        <v>30</v>
      </c>
      <c r="E18" s="204"/>
      <c r="F18" s="204"/>
      <c r="G18" s="205">
        <f t="shared" si="0"/>
        <v>0</v>
      </c>
      <c r="H18" s="204"/>
      <c r="I18" s="204"/>
      <c r="J18" s="204">
        <f t="shared" si="1"/>
        <v>0</v>
      </c>
      <c r="K18" s="204">
        <f t="shared" si="2"/>
        <v>0</v>
      </c>
      <c r="L18" s="204">
        <f t="shared" si="3"/>
        <v>0</v>
      </c>
      <c r="M18" s="204">
        <f t="shared" si="4"/>
        <v>0</v>
      </c>
      <c r="N18" s="204">
        <f t="shared" si="5"/>
        <v>0</v>
      </c>
      <c r="O18" s="204">
        <f t="shared" si="6"/>
        <v>0</v>
      </c>
      <c r="Q18" s="236"/>
    </row>
    <row r="19" spans="1:18" s="235" customFormat="1">
      <c r="A19" s="183">
        <v>6</v>
      </c>
      <c r="B19" s="187" t="s">
        <v>200</v>
      </c>
      <c r="C19" s="183" t="s">
        <v>15</v>
      </c>
      <c r="D19" s="180">
        <v>30</v>
      </c>
      <c r="E19" s="204"/>
      <c r="F19" s="204"/>
      <c r="G19" s="205">
        <f t="shared" si="0"/>
        <v>0</v>
      </c>
      <c r="H19" s="204"/>
      <c r="I19" s="204"/>
      <c r="J19" s="204">
        <f t="shared" si="1"/>
        <v>0</v>
      </c>
      <c r="K19" s="204">
        <f t="shared" si="2"/>
        <v>0</v>
      </c>
      <c r="L19" s="204">
        <f t="shared" si="3"/>
        <v>0</v>
      </c>
      <c r="M19" s="204">
        <f t="shared" si="4"/>
        <v>0</v>
      </c>
      <c r="N19" s="204">
        <f t="shared" si="5"/>
        <v>0</v>
      </c>
      <c r="O19" s="204">
        <f t="shared" si="6"/>
        <v>0</v>
      </c>
      <c r="Q19" s="236"/>
    </row>
    <row r="20" spans="1:18" s="71" customFormat="1" ht="12" customHeight="1">
      <c r="A20" s="164"/>
      <c r="B20" s="161" t="s">
        <v>201</v>
      </c>
      <c r="C20" s="166"/>
      <c r="D20" s="180"/>
      <c r="E20" s="204"/>
      <c r="F20" s="204"/>
      <c r="G20" s="205"/>
      <c r="H20" s="204"/>
      <c r="I20" s="204"/>
      <c r="J20" s="204">
        <f t="shared" si="1"/>
        <v>0</v>
      </c>
      <c r="K20" s="204">
        <f t="shared" si="2"/>
        <v>0</v>
      </c>
      <c r="L20" s="204">
        <f t="shared" si="3"/>
        <v>0</v>
      </c>
      <c r="M20" s="204">
        <f t="shared" si="4"/>
        <v>0</v>
      </c>
      <c r="N20" s="204">
        <f t="shared" si="5"/>
        <v>0</v>
      </c>
      <c r="O20" s="204">
        <f t="shared" si="6"/>
        <v>0</v>
      </c>
      <c r="P20" s="70"/>
      <c r="Q20" s="208"/>
    </row>
    <row r="21" spans="1:18" s="71" customFormat="1" ht="12" customHeight="1">
      <c r="A21" s="164">
        <v>7</v>
      </c>
      <c r="B21" s="165" t="s">
        <v>162</v>
      </c>
      <c r="C21" s="166" t="s">
        <v>15</v>
      </c>
      <c r="D21" s="180">
        <v>5.0999999999999996</v>
      </c>
      <c r="E21" s="204"/>
      <c r="F21" s="204"/>
      <c r="G21" s="205">
        <f t="shared" si="0"/>
        <v>0</v>
      </c>
      <c r="H21" s="163"/>
      <c r="I21" s="204"/>
      <c r="J21" s="204">
        <f t="shared" si="1"/>
        <v>0</v>
      </c>
      <c r="K21" s="204">
        <f t="shared" si="2"/>
        <v>0</v>
      </c>
      <c r="L21" s="204">
        <f t="shared" si="3"/>
        <v>0</v>
      </c>
      <c r="M21" s="204">
        <f t="shared" si="4"/>
        <v>0</v>
      </c>
      <c r="N21" s="204">
        <f t="shared" si="5"/>
        <v>0</v>
      </c>
      <c r="O21" s="204">
        <f t="shared" si="6"/>
        <v>0</v>
      </c>
      <c r="P21" s="70"/>
      <c r="Q21" s="208"/>
    </row>
    <row r="22" spans="1:18" s="71" customFormat="1">
      <c r="A22" s="182">
        <v>8</v>
      </c>
      <c r="B22" s="165" t="s">
        <v>166</v>
      </c>
      <c r="C22" s="166" t="s">
        <v>15</v>
      </c>
      <c r="D22" s="180">
        <v>5.0999999999999996</v>
      </c>
      <c r="E22" s="204"/>
      <c r="F22" s="204"/>
      <c r="G22" s="205">
        <f t="shared" si="0"/>
        <v>0</v>
      </c>
      <c r="H22" s="163"/>
      <c r="I22" s="163"/>
      <c r="J22" s="204">
        <f t="shared" si="1"/>
        <v>0</v>
      </c>
      <c r="K22" s="204">
        <f t="shared" si="2"/>
        <v>0</v>
      </c>
      <c r="L22" s="204">
        <f t="shared" si="3"/>
        <v>0</v>
      </c>
      <c r="M22" s="204">
        <f t="shared" si="4"/>
        <v>0</v>
      </c>
      <c r="N22" s="204">
        <f t="shared" si="5"/>
        <v>0</v>
      </c>
      <c r="O22" s="204">
        <f t="shared" si="6"/>
        <v>0</v>
      </c>
      <c r="Q22" s="208"/>
      <c r="R22" s="208"/>
    </row>
    <row r="23" spans="1:18" s="71" customFormat="1" ht="12" customHeight="1">
      <c r="A23" s="164">
        <v>9</v>
      </c>
      <c r="B23" s="165" t="s">
        <v>163</v>
      </c>
      <c r="C23" s="166" t="s">
        <v>15</v>
      </c>
      <c r="D23" s="180">
        <v>5.0999999999999996</v>
      </c>
      <c r="E23" s="204"/>
      <c r="F23" s="204"/>
      <c r="G23" s="205">
        <f t="shared" si="0"/>
        <v>0</v>
      </c>
      <c r="H23" s="163"/>
      <c r="I23" s="204"/>
      <c r="J23" s="204">
        <f t="shared" si="1"/>
        <v>0</v>
      </c>
      <c r="K23" s="204">
        <f t="shared" si="2"/>
        <v>0</v>
      </c>
      <c r="L23" s="204">
        <f t="shared" si="3"/>
        <v>0</v>
      </c>
      <c r="M23" s="204">
        <f t="shared" si="4"/>
        <v>0</v>
      </c>
      <c r="N23" s="204">
        <f t="shared" si="5"/>
        <v>0</v>
      </c>
      <c r="O23" s="204">
        <f t="shared" si="6"/>
        <v>0</v>
      </c>
      <c r="P23" s="70"/>
      <c r="Q23" s="208"/>
    </row>
    <row r="24" spans="1:18" s="235" customFormat="1" ht="38.25">
      <c r="A24" s="164">
        <v>10</v>
      </c>
      <c r="B24" s="187" t="s">
        <v>164</v>
      </c>
      <c r="C24" s="183" t="s">
        <v>15</v>
      </c>
      <c r="D24" s="180">
        <v>5.0999999999999996</v>
      </c>
      <c r="E24" s="204"/>
      <c r="F24" s="204"/>
      <c r="G24" s="205">
        <f t="shared" si="0"/>
        <v>0</v>
      </c>
      <c r="H24" s="185"/>
      <c r="I24" s="204"/>
      <c r="J24" s="204">
        <f t="shared" si="1"/>
        <v>0</v>
      </c>
      <c r="K24" s="204">
        <f t="shared" si="2"/>
        <v>0</v>
      </c>
      <c r="L24" s="204">
        <f t="shared" si="3"/>
        <v>0</v>
      </c>
      <c r="M24" s="204">
        <f t="shared" si="4"/>
        <v>0</v>
      </c>
      <c r="N24" s="204">
        <f t="shared" si="5"/>
        <v>0</v>
      </c>
      <c r="O24" s="204">
        <f t="shared" si="6"/>
        <v>0</v>
      </c>
      <c r="Q24" s="236"/>
    </row>
    <row r="25" spans="1:18" s="71" customFormat="1" ht="12" customHeight="1">
      <c r="A25" s="164"/>
      <c r="B25" s="161" t="s">
        <v>202</v>
      </c>
      <c r="C25" s="166"/>
      <c r="D25" s="180"/>
      <c r="E25" s="204"/>
      <c r="F25" s="204"/>
      <c r="G25" s="205"/>
      <c r="H25" s="204"/>
      <c r="I25" s="204"/>
      <c r="J25" s="204">
        <f t="shared" si="1"/>
        <v>0</v>
      </c>
      <c r="K25" s="204">
        <f t="shared" si="2"/>
        <v>0</v>
      </c>
      <c r="L25" s="204">
        <f t="shared" si="3"/>
        <v>0</v>
      </c>
      <c r="M25" s="204">
        <f t="shared" si="4"/>
        <v>0</v>
      </c>
      <c r="N25" s="204">
        <f t="shared" si="5"/>
        <v>0</v>
      </c>
      <c r="O25" s="204">
        <f t="shared" si="6"/>
        <v>0</v>
      </c>
      <c r="P25" s="70"/>
      <c r="Q25" s="208"/>
    </row>
    <row r="26" spans="1:18" s="71" customFormat="1" ht="12" customHeight="1">
      <c r="A26" s="164">
        <v>11</v>
      </c>
      <c r="B26" s="165" t="s">
        <v>197</v>
      </c>
      <c r="C26" s="166" t="s">
        <v>15</v>
      </c>
      <c r="D26" s="180">
        <v>7.7</v>
      </c>
      <c r="E26" s="204"/>
      <c r="F26" s="204"/>
      <c r="G26" s="205">
        <f t="shared" si="0"/>
        <v>0</v>
      </c>
      <c r="H26" s="163"/>
      <c r="I26" s="204"/>
      <c r="J26" s="204">
        <f t="shared" si="1"/>
        <v>0</v>
      </c>
      <c r="K26" s="204">
        <f t="shared" si="2"/>
        <v>0</v>
      </c>
      <c r="L26" s="204">
        <f t="shared" si="3"/>
        <v>0</v>
      </c>
      <c r="M26" s="204">
        <f t="shared" si="4"/>
        <v>0</v>
      </c>
      <c r="N26" s="204">
        <f t="shared" si="5"/>
        <v>0</v>
      </c>
      <c r="O26" s="204">
        <f t="shared" si="6"/>
        <v>0</v>
      </c>
      <c r="P26" s="70"/>
      <c r="Q26" s="208"/>
    </row>
    <row r="27" spans="1:18" s="71" customFormat="1" ht="25.5">
      <c r="A27" s="216">
        <v>12</v>
      </c>
      <c r="B27" s="165" t="s">
        <v>198</v>
      </c>
      <c r="C27" s="166" t="s">
        <v>15</v>
      </c>
      <c r="D27" s="180">
        <v>7.7</v>
      </c>
      <c r="E27" s="204"/>
      <c r="F27" s="204"/>
      <c r="G27" s="205">
        <f t="shared" si="0"/>
        <v>0</v>
      </c>
      <c r="H27" s="159"/>
      <c r="I27" s="188"/>
      <c r="J27" s="204">
        <f t="shared" si="1"/>
        <v>0</v>
      </c>
      <c r="K27" s="204">
        <f t="shared" si="2"/>
        <v>0</v>
      </c>
      <c r="L27" s="204">
        <f t="shared" si="3"/>
        <v>0</v>
      </c>
      <c r="M27" s="204">
        <f t="shared" si="4"/>
        <v>0</v>
      </c>
      <c r="N27" s="204">
        <f t="shared" si="5"/>
        <v>0</v>
      </c>
      <c r="O27" s="204">
        <f t="shared" si="6"/>
        <v>0</v>
      </c>
      <c r="P27" s="242"/>
      <c r="Q27" s="208"/>
      <c r="R27" s="208"/>
    </row>
    <row r="28" spans="1:18" s="71" customFormat="1">
      <c r="A28" s="182">
        <v>13</v>
      </c>
      <c r="B28" s="165" t="s">
        <v>166</v>
      </c>
      <c r="C28" s="166" t="s">
        <v>15</v>
      </c>
      <c r="D28" s="180">
        <v>7.7</v>
      </c>
      <c r="E28" s="204"/>
      <c r="F28" s="204"/>
      <c r="G28" s="205">
        <f t="shared" si="0"/>
        <v>0</v>
      </c>
      <c r="H28" s="163"/>
      <c r="I28" s="163"/>
      <c r="J28" s="204">
        <f t="shared" si="1"/>
        <v>0</v>
      </c>
      <c r="K28" s="204">
        <f t="shared" si="2"/>
        <v>0</v>
      </c>
      <c r="L28" s="204">
        <f t="shared" si="3"/>
        <v>0</v>
      </c>
      <c r="M28" s="204">
        <f t="shared" si="4"/>
        <v>0</v>
      </c>
      <c r="N28" s="204">
        <f t="shared" si="5"/>
        <v>0</v>
      </c>
      <c r="O28" s="204">
        <f t="shared" si="6"/>
        <v>0</v>
      </c>
      <c r="Q28" s="208"/>
      <c r="R28" s="208"/>
    </row>
    <row r="29" spans="1:18" s="235" customFormat="1">
      <c r="A29" s="183">
        <v>14</v>
      </c>
      <c r="B29" s="187" t="s">
        <v>168</v>
      </c>
      <c r="C29" s="182" t="s">
        <v>15</v>
      </c>
      <c r="D29" s="180">
        <v>7.7</v>
      </c>
      <c r="E29" s="204"/>
      <c r="F29" s="204"/>
      <c r="G29" s="205">
        <f t="shared" si="0"/>
        <v>0</v>
      </c>
      <c r="H29" s="206"/>
      <c r="I29" s="184"/>
      <c r="J29" s="204">
        <f t="shared" si="1"/>
        <v>0</v>
      </c>
      <c r="K29" s="204">
        <f t="shared" si="2"/>
        <v>0</v>
      </c>
      <c r="L29" s="204">
        <f t="shared" si="3"/>
        <v>0</v>
      </c>
      <c r="M29" s="204">
        <f t="shared" si="4"/>
        <v>0</v>
      </c>
      <c r="N29" s="204">
        <f t="shared" si="5"/>
        <v>0</v>
      </c>
      <c r="O29" s="204">
        <f t="shared" si="6"/>
        <v>0</v>
      </c>
      <c r="Q29" s="236"/>
      <c r="R29" s="236"/>
    </row>
    <row r="30" spans="1:18" s="71" customFormat="1" ht="12" customHeight="1">
      <c r="A30" s="164"/>
      <c r="B30" s="161" t="s">
        <v>203</v>
      </c>
      <c r="C30" s="166"/>
      <c r="D30" s="180"/>
      <c r="E30" s="204"/>
      <c r="F30" s="204"/>
      <c r="G30" s="205"/>
      <c r="H30" s="204"/>
      <c r="I30" s="204"/>
      <c r="J30" s="204">
        <f t="shared" si="1"/>
        <v>0</v>
      </c>
      <c r="K30" s="204">
        <f t="shared" si="2"/>
        <v>0</v>
      </c>
      <c r="L30" s="204">
        <f t="shared" si="3"/>
        <v>0</v>
      </c>
      <c r="M30" s="204">
        <f t="shared" si="4"/>
        <v>0</v>
      </c>
      <c r="N30" s="204">
        <f t="shared" si="5"/>
        <v>0</v>
      </c>
      <c r="O30" s="204">
        <f t="shared" si="6"/>
        <v>0</v>
      </c>
      <c r="P30" s="70"/>
      <c r="Q30" s="208"/>
    </row>
    <row r="31" spans="1:18" s="235" customFormat="1">
      <c r="A31" s="183">
        <v>15</v>
      </c>
      <c r="B31" s="187" t="s">
        <v>159</v>
      </c>
      <c r="C31" s="183" t="s">
        <v>15</v>
      </c>
      <c r="D31" s="183">
        <v>22.9</v>
      </c>
      <c r="E31" s="204"/>
      <c r="F31" s="204"/>
      <c r="G31" s="205">
        <f t="shared" si="0"/>
        <v>0</v>
      </c>
      <c r="H31" s="204"/>
      <c r="I31" s="204"/>
      <c r="J31" s="204">
        <f t="shared" si="1"/>
        <v>0</v>
      </c>
      <c r="K31" s="204">
        <f t="shared" si="2"/>
        <v>0</v>
      </c>
      <c r="L31" s="204">
        <f t="shared" si="3"/>
        <v>0</v>
      </c>
      <c r="M31" s="204">
        <f t="shared" si="4"/>
        <v>0</v>
      </c>
      <c r="N31" s="204">
        <f t="shared" si="5"/>
        <v>0</v>
      </c>
      <c r="O31" s="204">
        <f t="shared" si="6"/>
        <v>0</v>
      </c>
      <c r="Q31" s="236"/>
    </row>
    <row r="32" spans="1:18" s="235" customFormat="1">
      <c r="A32" s="182">
        <v>16</v>
      </c>
      <c r="B32" s="187" t="s">
        <v>160</v>
      </c>
      <c r="C32" s="183" t="s">
        <v>15</v>
      </c>
      <c r="D32" s="183">
        <v>22.9</v>
      </c>
      <c r="E32" s="204"/>
      <c r="F32" s="204"/>
      <c r="G32" s="205">
        <f t="shared" si="0"/>
        <v>0</v>
      </c>
      <c r="H32" s="185"/>
      <c r="I32" s="204"/>
      <c r="J32" s="204">
        <f t="shared" si="1"/>
        <v>0</v>
      </c>
      <c r="K32" s="204">
        <f t="shared" si="2"/>
        <v>0</v>
      </c>
      <c r="L32" s="204">
        <f t="shared" si="3"/>
        <v>0</v>
      </c>
      <c r="M32" s="204">
        <f t="shared" si="4"/>
        <v>0</v>
      </c>
      <c r="N32" s="204">
        <f t="shared" si="5"/>
        <v>0</v>
      </c>
      <c r="O32" s="204">
        <f t="shared" si="6"/>
        <v>0</v>
      </c>
      <c r="Q32" s="236"/>
    </row>
    <row r="33" spans="1:18" s="71" customFormat="1" ht="12" customHeight="1">
      <c r="A33" s="164"/>
      <c r="B33" s="199" t="s">
        <v>114</v>
      </c>
      <c r="C33" s="166"/>
      <c r="D33" s="180"/>
      <c r="E33" s="204"/>
      <c r="F33" s="204"/>
      <c r="G33" s="205"/>
      <c r="H33" s="204"/>
      <c r="I33" s="204"/>
      <c r="J33" s="204">
        <f t="shared" si="1"/>
        <v>0</v>
      </c>
      <c r="K33" s="204">
        <f t="shared" si="2"/>
        <v>0</v>
      </c>
      <c r="L33" s="204">
        <f t="shared" si="3"/>
        <v>0</v>
      </c>
      <c r="M33" s="204">
        <f t="shared" si="4"/>
        <v>0</v>
      </c>
      <c r="N33" s="204">
        <f t="shared" si="5"/>
        <v>0</v>
      </c>
      <c r="O33" s="204">
        <f t="shared" si="6"/>
        <v>0</v>
      </c>
      <c r="P33" s="70"/>
      <c r="Q33" s="208"/>
    </row>
    <row r="34" spans="1:18" s="71" customFormat="1" ht="12" customHeight="1">
      <c r="A34" s="164"/>
      <c r="B34" s="161" t="s">
        <v>169</v>
      </c>
      <c r="C34" s="166"/>
      <c r="D34" s="180"/>
      <c r="E34" s="204"/>
      <c r="F34" s="204"/>
      <c r="G34" s="205"/>
      <c r="H34" s="204"/>
      <c r="I34" s="204"/>
      <c r="J34" s="204">
        <f t="shared" si="1"/>
        <v>0</v>
      </c>
      <c r="K34" s="204">
        <f t="shared" si="2"/>
        <v>0</v>
      </c>
      <c r="L34" s="204">
        <f t="shared" si="3"/>
        <v>0</v>
      </c>
      <c r="M34" s="204">
        <f t="shared" si="4"/>
        <v>0</v>
      </c>
      <c r="N34" s="204">
        <f t="shared" si="5"/>
        <v>0</v>
      </c>
      <c r="O34" s="204">
        <f t="shared" si="6"/>
        <v>0</v>
      </c>
      <c r="P34" s="70"/>
      <c r="Q34" s="208"/>
    </row>
    <row r="35" spans="1:18" s="235" customFormat="1">
      <c r="A35" s="182">
        <v>17</v>
      </c>
      <c r="B35" s="187" t="s">
        <v>171</v>
      </c>
      <c r="C35" s="183" t="s">
        <v>15</v>
      </c>
      <c r="D35" s="213">
        <v>7</v>
      </c>
      <c r="E35" s="204"/>
      <c r="F35" s="204"/>
      <c r="G35" s="205">
        <f t="shared" si="0"/>
        <v>0</v>
      </c>
      <c r="H35" s="185"/>
      <c r="I35" s="184"/>
      <c r="J35" s="204">
        <f t="shared" si="1"/>
        <v>0</v>
      </c>
      <c r="K35" s="204">
        <f t="shared" si="2"/>
        <v>0</v>
      </c>
      <c r="L35" s="204">
        <f t="shared" si="3"/>
        <v>0</v>
      </c>
      <c r="M35" s="204">
        <f t="shared" si="4"/>
        <v>0</v>
      </c>
      <c r="N35" s="204">
        <f t="shared" si="5"/>
        <v>0</v>
      </c>
      <c r="O35" s="204">
        <f t="shared" si="6"/>
        <v>0</v>
      </c>
      <c r="Q35" s="236"/>
      <c r="R35" s="236"/>
    </row>
    <row r="36" spans="1:18" s="235" customFormat="1" ht="25.5">
      <c r="A36" s="182">
        <v>18</v>
      </c>
      <c r="B36" s="187" t="s">
        <v>204</v>
      </c>
      <c r="C36" s="183" t="s">
        <v>15</v>
      </c>
      <c r="D36" s="213">
        <v>7</v>
      </c>
      <c r="E36" s="204"/>
      <c r="F36" s="204"/>
      <c r="G36" s="205">
        <f t="shared" si="0"/>
        <v>0</v>
      </c>
      <c r="H36" s="185"/>
      <c r="I36" s="184"/>
      <c r="J36" s="204">
        <f t="shared" si="1"/>
        <v>0</v>
      </c>
      <c r="K36" s="204">
        <f t="shared" si="2"/>
        <v>0</v>
      </c>
      <c r="L36" s="204">
        <f t="shared" si="3"/>
        <v>0</v>
      </c>
      <c r="M36" s="204">
        <f t="shared" si="4"/>
        <v>0</v>
      </c>
      <c r="N36" s="204">
        <f t="shared" si="5"/>
        <v>0</v>
      </c>
      <c r="O36" s="204">
        <f t="shared" si="6"/>
        <v>0</v>
      </c>
      <c r="Q36" s="236"/>
      <c r="R36" s="236"/>
    </row>
    <row r="37" spans="1:18" s="235" customFormat="1">
      <c r="A37" s="182">
        <v>19</v>
      </c>
      <c r="B37" s="187" t="s">
        <v>173</v>
      </c>
      <c r="C37" s="183" t="s">
        <v>15</v>
      </c>
      <c r="D37" s="183">
        <v>34</v>
      </c>
      <c r="E37" s="204"/>
      <c r="F37" s="204"/>
      <c r="G37" s="205">
        <f t="shared" si="0"/>
        <v>0</v>
      </c>
      <c r="H37" s="185"/>
      <c r="I37" s="184"/>
      <c r="J37" s="204">
        <f t="shared" si="1"/>
        <v>0</v>
      </c>
      <c r="K37" s="204">
        <f t="shared" si="2"/>
        <v>0</v>
      </c>
      <c r="L37" s="204">
        <f t="shared" si="3"/>
        <v>0</v>
      </c>
      <c r="M37" s="204">
        <f t="shared" si="4"/>
        <v>0</v>
      </c>
      <c r="N37" s="204">
        <f t="shared" si="5"/>
        <v>0</v>
      </c>
      <c r="O37" s="204">
        <f t="shared" si="6"/>
        <v>0</v>
      </c>
      <c r="Q37" s="236"/>
      <c r="R37" s="236"/>
    </row>
    <row r="38" spans="1:18" s="235" customFormat="1" ht="48" customHeight="1">
      <c r="A38" s="182">
        <v>20</v>
      </c>
      <c r="B38" s="254" t="s">
        <v>179</v>
      </c>
      <c r="C38" s="183" t="s">
        <v>15</v>
      </c>
      <c r="D38" s="183">
        <v>34</v>
      </c>
      <c r="E38" s="204"/>
      <c r="F38" s="204"/>
      <c r="G38" s="205">
        <f t="shared" si="0"/>
        <v>0</v>
      </c>
      <c r="H38" s="185"/>
      <c r="I38" s="204"/>
      <c r="J38" s="204">
        <f t="shared" si="1"/>
        <v>0</v>
      </c>
      <c r="K38" s="204">
        <f t="shared" si="2"/>
        <v>0</v>
      </c>
      <c r="L38" s="204">
        <f t="shared" si="3"/>
        <v>0</v>
      </c>
      <c r="M38" s="204">
        <f t="shared" si="4"/>
        <v>0</v>
      </c>
      <c r="N38" s="204">
        <f t="shared" si="5"/>
        <v>0</v>
      </c>
      <c r="O38" s="204">
        <f t="shared" si="6"/>
        <v>0</v>
      </c>
      <c r="Q38" s="236"/>
    </row>
    <row r="39" spans="1:18" s="71" customFormat="1" ht="15" customHeight="1">
      <c r="A39" s="164"/>
      <c r="B39" s="161" t="s">
        <v>195</v>
      </c>
      <c r="C39" s="166"/>
      <c r="D39" s="180"/>
      <c r="E39" s="204"/>
      <c r="F39" s="204"/>
      <c r="G39" s="205"/>
      <c r="H39" s="204"/>
      <c r="I39" s="204"/>
      <c r="J39" s="204">
        <f t="shared" si="1"/>
        <v>0</v>
      </c>
      <c r="K39" s="204">
        <f t="shared" si="2"/>
        <v>0</v>
      </c>
      <c r="L39" s="204">
        <f t="shared" si="3"/>
        <v>0</v>
      </c>
      <c r="M39" s="204">
        <f t="shared" si="4"/>
        <v>0</v>
      </c>
      <c r="N39" s="204">
        <f t="shared" si="5"/>
        <v>0</v>
      </c>
      <c r="O39" s="204">
        <f t="shared" si="6"/>
        <v>0</v>
      </c>
      <c r="P39" s="70"/>
      <c r="Q39" s="208"/>
    </row>
    <row r="40" spans="1:18" s="235" customFormat="1">
      <c r="A40" s="182">
        <v>21</v>
      </c>
      <c r="B40" s="187" t="s">
        <v>171</v>
      </c>
      <c r="C40" s="183" t="s">
        <v>15</v>
      </c>
      <c r="D40" s="183">
        <v>26</v>
      </c>
      <c r="E40" s="204"/>
      <c r="F40" s="204"/>
      <c r="G40" s="205">
        <f t="shared" si="0"/>
        <v>0</v>
      </c>
      <c r="H40" s="185"/>
      <c r="I40" s="184"/>
      <c r="J40" s="204">
        <f t="shared" si="1"/>
        <v>0</v>
      </c>
      <c r="K40" s="204">
        <f t="shared" si="2"/>
        <v>0</v>
      </c>
      <c r="L40" s="204">
        <f t="shared" si="3"/>
        <v>0</v>
      </c>
      <c r="M40" s="204">
        <f t="shared" si="4"/>
        <v>0</v>
      </c>
      <c r="N40" s="204">
        <f t="shared" si="5"/>
        <v>0</v>
      </c>
      <c r="O40" s="204">
        <f t="shared" si="6"/>
        <v>0</v>
      </c>
      <c r="Q40" s="236"/>
      <c r="R40" s="236"/>
    </row>
    <row r="41" spans="1:18" s="237" customFormat="1" ht="38.25">
      <c r="A41" s="214">
        <v>22</v>
      </c>
      <c r="B41" s="215" t="s">
        <v>175</v>
      </c>
      <c r="C41" s="216" t="s">
        <v>15</v>
      </c>
      <c r="D41" s="183">
        <v>26</v>
      </c>
      <c r="E41" s="204"/>
      <c r="F41" s="204"/>
      <c r="G41" s="205">
        <f t="shared" si="0"/>
        <v>0</v>
      </c>
      <c r="H41" s="204"/>
      <c r="I41" s="197"/>
      <c r="J41" s="204">
        <f t="shared" si="1"/>
        <v>0</v>
      </c>
      <c r="K41" s="204">
        <f t="shared" si="2"/>
        <v>0</v>
      </c>
      <c r="L41" s="204">
        <f t="shared" si="3"/>
        <v>0</v>
      </c>
      <c r="M41" s="204">
        <f t="shared" si="4"/>
        <v>0</v>
      </c>
      <c r="N41" s="204">
        <f t="shared" si="5"/>
        <v>0</v>
      </c>
      <c r="O41" s="204">
        <f t="shared" si="6"/>
        <v>0</v>
      </c>
      <c r="Q41" s="238"/>
      <c r="R41" s="238"/>
    </row>
    <row r="42" spans="1:18" s="235" customFormat="1">
      <c r="A42" s="182">
        <v>23</v>
      </c>
      <c r="B42" s="187" t="s">
        <v>176</v>
      </c>
      <c r="C42" s="183" t="s">
        <v>15</v>
      </c>
      <c r="D42" s="183">
        <v>26</v>
      </c>
      <c r="E42" s="204"/>
      <c r="F42" s="204"/>
      <c r="G42" s="205">
        <f t="shared" si="0"/>
        <v>0</v>
      </c>
      <c r="H42" s="185"/>
      <c r="I42" s="204"/>
      <c r="J42" s="204">
        <f t="shared" si="1"/>
        <v>0</v>
      </c>
      <c r="K42" s="204">
        <f t="shared" si="2"/>
        <v>0</v>
      </c>
      <c r="L42" s="204">
        <f t="shared" si="3"/>
        <v>0</v>
      </c>
      <c r="M42" s="204">
        <f t="shared" si="4"/>
        <v>0</v>
      </c>
      <c r="N42" s="204">
        <f t="shared" si="5"/>
        <v>0</v>
      </c>
      <c r="O42" s="204">
        <f t="shared" si="6"/>
        <v>0</v>
      </c>
      <c r="Q42" s="236"/>
    </row>
    <row r="43" spans="1:18" s="235" customFormat="1">
      <c r="A43" s="214">
        <v>24</v>
      </c>
      <c r="B43" s="187" t="s">
        <v>129</v>
      </c>
      <c r="C43" s="183" t="s">
        <v>15</v>
      </c>
      <c r="D43" s="183">
        <v>26</v>
      </c>
      <c r="E43" s="204"/>
      <c r="F43" s="204"/>
      <c r="G43" s="205">
        <f t="shared" si="0"/>
        <v>0</v>
      </c>
      <c r="H43" s="185"/>
      <c r="I43" s="204"/>
      <c r="J43" s="204">
        <f t="shared" si="1"/>
        <v>0</v>
      </c>
      <c r="K43" s="204">
        <f t="shared" si="2"/>
        <v>0</v>
      </c>
      <c r="L43" s="204">
        <f t="shared" si="3"/>
        <v>0</v>
      </c>
      <c r="M43" s="204">
        <f t="shared" si="4"/>
        <v>0</v>
      </c>
      <c r="N43" s="204">
        <f t="shared" si="5"/>
        <v>0</v>
      </c>
      <c r="O43" s="204">
        <f t="shared" si="6"/>
        <v>0</v>
      </c>
      <c r="Q43" s="236"/>
    </row>
    <row r="44" spans="1:18" s="235" customFormat="1">
      <c r="A44" s="182">
        <v>25</v>
      </c>
      <c r="B44" s="187" t="s">
        <v>177</v>
      </c>
      <c r="C44" s="183" t="s">
        <v>15</v>
      </c>
      <c r="D44" s="183">
        <v>26</v>
      </c>
      <c r="E44" s="204"/>
      <c r="F44" s="204"/>
      <c r="G44" s="205">
        <f t="shared" si="0"/>
        <v>0</v>
      </c>
      <c r="H44" s="185"/>
      <c r="I44" s="204"/>
      <c r="J44" s="204">
        <f t="shared" si="1"/>
        <v>0</v>
      </c>
      <c r="K44" s="204">
        <f t="shared" si="2"/>
        <v>0</v>
      </c>
      <c r="L44" s="204">
        <f t="shared" si="3"/>
        <v>0</v>
      </c>
      <c r="M44" s="204">
        <f t="shared" si="4"/>
        <v>0</v>
      </c>
      <c r="N44" s="204">
        <f t="shared" si="5"/>
        <v>0</v>
      </c>
      <c r="O44" s="204">
        <f t="shared" si="6"/>
        <v>0</v>
      </c>
      <c r="Q44" s="236"/>
    </row>
    <row r="45" spans="1:18" s="235" customFormat="1">
      <c r="A45" s="214">
        <v>26</v>
      </c>
      <c r="B45" s="187" t="s">
        <v>178</v>
      </c>
      <c r="C45" s="183" t="s">
        <v>15</v>
      </c>
      <c r="D45" s="183">
        <v>26</v>
      </c>
      <c r="E45" s="204"/>
      <c r="F45" s="204"/>
      <c r="G45" s="205">
        <f t="shared" si="0"/>
        <v>0</v>
      </c>
      <c r="H45" s="185"/>
      <c r="I45" s="204"/>
      <c r="J45" s="204">
        <f t="shared" si="1"/>
        <v>0</v>
      </c>
      <c r="K45" s="204">
        <f t="shared" si="2"/>
        <v>0</v>
      </c>
      <c r="L45" s="204">
        <f t="shared" si="3"/>
        <v>0</v>
      </c>
      <c r="M45" s="204">
        <f t="shared" si="4"/>
        <v>0</v>
      </c>
      <c r="N45" s="204">
        <f t="shared" si="5"/>
        <v>0</v>
      </c>
      <c r="O45" s="204">
        <f t="shared" si="6"/>
        <v>0</v>
      </c>
      <c r="Q45" s="236"/>
    </row>
    <row r="46" spans="1:18" s="235" customFormat="1" ht="25.5">
      <c r="A46" s="182">
        <v>27</v>
      </c>
      <c r="B46" s="187" t="s">
        <v>205</v>
      </c>
      <c r="C46" s="183" t="s">
        <v>15</v>
      </c>
      <c r="D46" s="183">
        <v>5.5</v>
      </c>
      <c r="E46" s="204"/>
      <c r="F46" s="204"/>
      <c r="G46" s="205">
        <f t="shared" si="0"/>
        <v>0</v>
      </c>
      <c r="H46" s="185"/>
      <c r="I46" s="184"/>
      <c r="J46" s="204">
        <f t="shared" si="1"/>
        <v>0</v>
      </c>
      <c r="K46" s="204">
        <f t="shared" si="2"/>
        <v>0</v>
      </c>
      <c r="L46" s="204">
        <f t="shared" si="3"/>
        <v>0</v>
      </c>
      <c r="M46" s="204">
        <f t="shared" si="4"/>
        <v>0</v>
      </c>
      <c r="N46" s="204">
        <f t="shared" si="5"/>
        <v>0</v>
      </c>
      <c r="O46" s="204">
        <f t="shared" si="6"/>
        <v>0</v>
      </c>
      <c r="Q46" s="236"/>
      <c r="R46" s="236"/>
    </row>
    <row r="47" spans="1:18" s="235" customFormat="1" ht="25.5">
      <c r="A47" s="214">
        <v>28</v>
      </c>
      <c r="B47" s="187" t="s">
        <v>206</v>
      </c>
      <c r="C47" s="183" t="s">
        <v>15</v>
      </c>
      <c r="D47" s="183">
        <v>5.5</v>
      </c>
      <c r="E47" s="204"/>
      <c r="F47" s="204"/>
      <c r="G47" s="205">
        <f t="shared" si="0"/>
        <v>0</v>
      </c>
      <c r="H47" s="185"/>
      <c r="I47" s="184"/>
      <c r="J47" s="204">
        <f t="shared" si="1"/>
        <v>0</v>
      </c>
      <c r="K47" s="204">
        <f t="shared" si="2"/>
        <v>0</v>
      </c>
      <c r="L47" s="204">
        <f t="shared" si="3"/>
        <v>0</v>
      </c>
      <c r="M47" s="204">
        <f t="shared" si="4"/>
        <v>0</v>
      </c>
      <c r="N47" s="204">
        <f t="shared" si="5"/>
        <v>0</v>
      </c>
      <c r="O47" s="204">
        <f t="shared" si="6"/>
        <v>0</v>
      </c>
      <c r="Q47" s="236"/>
      <c r="R47" s="236"/>
    </row>
    <row r="48" spans="1:18" s="235" customFormat="1">
      <c r="A48" s="182">
        <v>29</v>
      </c>
      <c r="B48" s="187" t="s">
        <v>173</v>
      </c>
      <c r="C48" s="183" t="s">
        <v>15</v>
      </c>
      <c r="D48" s="183">
        <v>5.5</v>
      </c>
      <c r="E48" s="204"/>
      <c r="F48" s="204"/>
      <c r="G48" s="205">
        <f t="shared" si="0"/>
        <v>0</v>
      </c>
      <c r="H48" s="185"/>
      <c r="I48" s="184"/>
      <c r="J48" s="204">
        <f t="shared" si="1"/>
        <v>0</v>
      </c>
      <c r="K48" s="204">
        <f t="shared" si="2"/>
        <v>0</v>
      </c>
      <c r="L48" s="204">
        <f t="shared" si="3"/>
        <v>0</v>
      </c>
      <c r="M48" s="204">
        <f t="shared" si="4"/>
        <v>0</v>
      </c>
      <c r="N48" s="204">
        <f t="shared" si="5"/>
        <v>0</v>
      </c>
      <c r="O48" s="204">
        <f t="shared" si="6"/>
        <v>0</v>
      </c>
      <c r="Q48" s="236"/>
      <c r="R48" s="236"/>
    </row>
    <row r="49" spans="1:18" s="235" customFormat="1">
      <c r="A49" s="214">
        <v>30</v>
      </c>
      <c r="B49" s="187" t="s">
        <v>177</v>
      </c>
      <c r="C49" s="183" t="s">
        <v>15</v>
      </c>
      <c r="D49" s="183">
        <v>5.5</v>
      </c>
      <c r="E49" s="204"/>
      <c r="F49" s="204"/>
      <c r="G49" s="205">
        <f t="shared" si="0"/>
        <v>0</v>
      </c>
      <c r="H49" s="185"/>
      <c r="I49" s="204"/>
      <c r="J49" s="204">
        <f t="shared" si="1"/>
        <v>0</v>
      </c>
      <c r="K49" s="204">
        <f t="shared" si="2"/>
        <v>0</v>
      </c>
      <c r="L49" s="204">
        <f t="shared" si="3"/>
        <v>0</v>
      </c>
      <c r="M49" s="204">
        <f t="shared" si="4"/>
        <v>0</v>
      </c>
      <c r="N49" s="204">
        <f t="shared" si="5"/>
        <v>0</v>
      </c>
      <c r="O49" s="204">
        <f t="shared" si="6"/>
        <v>0</v>
      </c>
      <c r="Q49" s="236"/>
    </row>
    <row r="50" spans="1:18" s="235" customFormat="1">
      <c r="A50" s="182">
        <v>31</v>
      </c>
      <c r="B50" s="187" t="s">
        <v>178</v>
      </c>
      <c r="C50" s="183" t="s">
        <v>15</v>
      </c>
      <c r="D50" s="183">
        <v>5.5</v>
      </c>
      <c r="E50" s="204"/>
      <c r="F50" s="204"/>
      <c r="G50" s="205">
        <f t="shared" si="0"/>
        <v>0</v>
      </c>
      <c r="H50" s="185"/>
      <c r="I50" s="204"/>
      <c r="J50" s="204">
        <f t="shared" si="1"/>
        <v>0</v>
      </c>
      <c r="K50" s="204">
        <f t="shared" si="2"/>
        <v>0</v>
      </c>
      <c r="L50" s="204">
        <f t="shared" si="3"/>
        <v>0</v>
      </c>
      <c r="M50" s="204">
        <f t="shared" si="4"/>
        <v>0</v>
      </c>
      <c r="N50" s="204">
        <f t="shared" si="5"/>
        <v>0</v>
      </c>
      <c r="O50" s="204">
        <f t="shared" si="6"/>
        <v>0</v>
      </c>
      <c r="Q50" s="236"/>
    </row>
    <row r="51" spans="1:18" s="235" customFormat="1">
      <c r="A51" s="214">
        <v>32</v>
      </c>
      <c r="B51" s="187" t="s">
        <v>207</v>
      </c>
      <c r="C51" s="183" t="s">
        <v>15</v>
      </c>
      <c r="D51" s="183">
        <v>46</v>
      </c>
      <c r="E51" s="204"/>
      <c r="F51" s="204"/>
      <c r="G51" s="205">
        <f t="shared" si="0"/>
        <v>0</v>
      </c>
      <c r="H51" s="185"/>
      <c r="I51" s="184"/>
      <c r="J51" s="204">
        <f t="shared" si="1"/>
        <v>0</v>
      </c>
      <c r="K51" s="204">
        <f t="shared" si="2"/>
        <v>0</v>
      </c>
      <c r="L51" s="204">
        <f t="shared" si="3"/>
        <v>0</v>
      </c>
      <c r="M51" s="204">
        <f t="shared" si="4"/>
        <v>0</v>
      </c>
      <c r="N51" s="204">
        <f t="shared" si="5"/>
        <v>0</v>
      </c>
      <c r="O51" s="204">
        <f t="shared" si="6"/>
        <v>0</v>
      </c>
      <c r="Q51" s="236"/>
      <c r="R51" s="236"/>
    </row>
    <row r="52" spans="1:18" s="235" customFormat="1">
      <c r="A52" s="182">
        <v>33</v>
      </c>
      <c r="B52" s="187" t="s">
        <v>176</v>
      </c>
      <c r="C52" s="183" t="s">
        <v>15</v>
      </c>
      <c r="D52" s="183">
        <v>46</v>
      </c>
      <c r="E52" s="204"/>
      <c r="F52" s="204"/>
      <c r="G52" s="205">
        <f t="shared" si="0"/>
        <v>0</v>
      </c>
      <c r="H52" s="185"/>
      <c r="I52" s="204"/>
      <c r="J52" s="204">
        <f t="shared" si="1"/>
        <v>0</v>
      </c>
      <c r="K52" s="204">
        <f t="shared" si="2"/>
        <v>0</v>
      </c>
      <c r="L52" s="204">
        <f t="shared" si="3"/>
        <v>0</v>
      </c>
      <c r="M52" s="204">
        <f t="shared" si="4"/>
        <v>0</v>
      </c>
      <c r="N52" s="204">
        <f t="shared" si="5"/>
        <v>0</v>
      </c>
      <c r="O52" s="204">
        <f t="shared" si="6"/>
        <v>0</v>
      </c>
      <c r="Q52" s="236"/>
    </row>
    <row r="53" spans="1:18" s="235" customFormat="1">
      <c r="A53" s="214">
        <v>34</v>
      </c>
      <c r="B53" s="187" t="s">
        <v>129</v>
      </c>
      <c r="C53" s="183" t="s">
        <v>15</v>
      </c>
      <c r="D53" s="183">
        <v>46</v>
      </c>
      <c r="E53" s="204"/>
      <c r="F53" s="204"/>
      <c r="G53" s="205">
        <f t="shared" si="0"/>
        <v>0</v>
      </c>
      <c r="H53" s="185"/>
      <c r="I53" s="204"/>
      <c r="J53" s="204">
        <f t="shared" si="1"/>
        <v>0</v>
      </c>
      <c r="K53" s="204">
        <f t="shared" si="2"/>
        <v>0</v>
      </c>
      <c r="L53" s="204">
        <f t="shared" si="3"/>
        <v>0</v>
      </c>
      <c r="M53" s="204">
        <f t="shared" si="4"/>
        <v>0</v>
      </c>
      <c r="N53" s="204">
        <f t="shared" si="5"/>
        <v>0</v>
      </c>
      <c r="O53" s="204">
        <f t="shared" si="6"/>
        <v>0</v>
      </c>
      <c r="Q53" s="236"/>
    </row>
    <row r="54" spans="1:18" s="235" customFormat="1">
      <c r="A54" s="182">
        <v>35</v>
      </c>
      <c r="B54" s="187" t="s">
        <v>177</v>
      </c>
      <c r="C54" s="183" t="s">
        <v>15</v>
      </c>
      <c r="D54" s="183">
        <v>46</v>
      </c>
      <c r="E54" s="204"/>
      <c r="F54" s="204"/>
      <c r="G54" s="205">
        <f t="shared" si="0"/>
        <v>0</v>
      </c>
      <c r="H54" s="185"/>
      <c r="I54" s="204"/>
      <c r="J54" s="204">
        <f t="shared" si="1"/>
        <v>0</v>
      </c>
      <c r="K54" s="204">
        <f t="shared" si="2"/>
        <v>0</v>
      </c>
      <c r="L54" s="204">
        <f t="shared" si="3"/>
        <v>0</v>
      </c>
      <c r="M54" s="204">
        <f t="shared" si="4"/>
        <v>0</v>
      </c>
      <c r="N54" s="204">
        <f t="shared" si="5"/>
        <v>0</v>
      </c>
      <c r="O54" s="204">
        <f t="shared" si="6"/>
        <v>0</v>
      </c>
      <c r="Q54" s="236"/>
    </row>
    <row r="55" spans="1:18" s="235" customFormat="1">
      <c r="A55" s="214">
        <v>36</v>
      </c>
      <c r="B55" s="187" t="s">
        <v>178</v>
      </c>
      <c r="C55" s="183" t="s">
        <v>15</v>
      </c>
      <c r="D55" s="183">
        <v>46</v>
      </c>
      <c r="E55" s="204"/>
      <c r="F55" s="204"/>
      <c r="G55" s="205">
        <f t="shared" si="0"/>
        <v>0</v>
      </c>
      <c r="H55" s="185"/>
      <c r="I55" s="204"/>
      <c r="J55" s="204">
        <f t="shared" si="1"/>
        <v>0</v>
      </c>
      <c r="K55" s="204">
        <f t="shared" si="2"/>
        <v>0</v>
      </c>
      <c r="L55" s="204">
        <f t="shared" si="3"/>
        <v>0</v>
      </c>
      <c r="M55" s="204">
        <f t="shared" si="4"/>
        <v>0</v>
      </c>
      <c r="N55" s="204">
        <f t="shared" si="5"/>
        <v>0</v>
      </c>
      <c r="O55" s="204">
        <f t="shared" si="6"/>
        <v>0</v>
      </c>
      <c r="Q55" s="236"/>
    </row>
    <row r="56" spans="1:18" s="235" customFormat="1">
      <c r="A56" s="182">
        <v>37</v>
      </c>
      <c r="B56" s="187" t="s">
        <v>180</v>
      </c>
      <c r="C56" s="183" t="s">
        <v>17</v>
      </c>
      <c r="D56" s="213">
        <v>31</v>
      </c>
      <c r="E56" s="204"/>
      <c r="F56" s="204"/>
      <c r="G56" s="205">
        <f t="shared" si="0"/>
        <v>0</v>
      </c>
      <c r="H56" s="185"/>
      <c r="I56" s="204"/>
      <c r="J56" s="204">
        <f t="shared" si="1"/>
        <v>0</v>
      </c>
      <c r="K56" s="204">
        <f t="shared" si="2"/>
        <v>0</v>
      </c>
      <c r="L56" s="204">
        <f t="shared" si="3"/>
        <v>0</v>
      </c>
      <c r="M56" s="204">
        <f t="shared" si="4"/>
        <v>0</v>
      </c>
      <c r="N56" s="204">
        <f t="shared" si="5"/>
        <v>0</v>
      </c>
      <c r="O56" s="204">
        <f t="shared" si="6"/>
        <v>0</v>
      </c>
      <c r="Q56" s="236"/>
    </row>
    <row r="57" spans="1:18" s="71" customFormat="1" ht="12" customHeight="1">
      <c r="A57" s="214">
        <v>38</v>
      </c>
      <c r="B57" s="161" t="s">
        <v>196</v>
      </c>
      <c r="C57" s="166"/>
      <c r="D57" s="180"/>
      <c r="E57" s="204"/>
      <c r="F57" s="204"/>
      <c r="G57" s="205"/>
      <c r="H57" s="204"/>
      <c r="I57" s="204"/>
      <c r="J57" s="204">
        <f t="shared" si="1"/>
        <v>0</v>
      </c>
      <c r="K57" s="204">
        <f t="shared" si="2"/>
        <v>0</v>
      </c>
      <c r="L57" s="204">
        <f t="shared" si="3"/>
        <v>0</v>
      </c>
      <c r="M57" s="204">
        <f t="shared" si="4"/>
        <v>0</v>
      </c>
      <c r="N57" s="204">
        <f t="shared" si="5"/>
        <v>0</v>
      </c>
      <c r="O57" s="204">
        <f t="shared" si="6"/>
        <v>0</v>
      </c>
      <c r="P57" s="70"/>
      <c r="Q57" s="208"/>
    </row>
    <row r="58" spans="1:18" s="235" customFormat="1">
      <c r="A58" s="182">
        <v>39</v>
      </c>
      <c r="B58" s="187" t="s">
        <v>171</v>
      </c>
      <c r="C58" s="183" t="s">
        <v>15</v>
      </c>
      <c r="D58" s="183">
        <v>45</v>
      </c>
      <c r="E58" s="204"/>
      <c r="F58" s="204"/>
      <c r="G58" s="205">
        <f t="shared" si="0"/>
        <v>0</v>
      </c>
      <c r="H58" s="185"/>
      <c r="I58" s="184"/>
      <c r="J58" s="204">
        <f t="shared" si="1"/>
        <v>0</v>
      </c>
      <c r="K58" s="204">
        <f t="shared" si="2"/>
        <v>0</v>
      </c>
      <c r="L58" s="204">
        <f t="shared" si="3"/>
        <v>0</v>
      </c>
      <c r="M58" s="204">
        <f t="shared" si="4"/>
        <v>0</v>
      </c>
      <c r="N58" s="204">
        <f t="shared" si="5"/>
        <v>0</v>
      </c>
      <c r="O58" s="204">
        <f t="shared" si="6"/>
        <v>0</v>
      </c>
      <c r="Q58" s="236"/>
      <c r="R58" s="236"/>
    </row>
    <row r="59" spans="1:18" s="237" customFormat="1" ht="38.25">
      <c r="A59" s="214">
        <v>40</v>
      </c>
      <c r="B59" s="215" t="s">
        <v>175</v>
      </c>
      <c r="C59" s="216" t="s">
        <v>15</v>
      </c>
      <c r="D59" s="183">
        <v>45</v>
      </c>
      <c r="E59" s="204"/>
      <c r="F59" s="204"/>
      <c r="G59" s="205">
        <f t="shared" si="0"/>
        <v>0</v>
      </c>
      <c r="H59" s="204"/>
      <c r="I59" s="197"/>
      <c r="J59" s="204">
        <f t="shared" si="1"/>
        <v>0</v>
      </c>
      <c r="K59" s="204">
        <f t="shared" si="2"/>
        <v>0</v>
      </c>
      <c r="L59" s="204">
        <f t="shared" si="3"/>
        <v>0</v>
      </c>
      <c r="M59" s="204">
        <f t="shared" si="4"/>
        <v>0</v>
      </c>
      <c r="N59" s="204">
        <f t="shared" si="5"/>
        <v>0</v>
      </c>
      <c r="O59" s="204">
        <f t="shared" si="6"/>
        <v>0</v>
      </c>
      <c r="Q59" s="238"/>
      <c r="R59" s="238"/>
    </row>
    <row r="60" spans="1:18" s="235" customFormat="1">
      <c r="A60" s="182">
        <v>41</v>
      </c>
      <c r="B60" s="187" t="s">
        <v>176</v>
      </c>
      <c r="C60" s="183" t="s">
        <v>15</v>
      </c>
      <c r="D60" s="183">
        <v>45</v>
      </c>
      <c r="E60" s="204"/>
      <c r="F60" s="204"/>
      <c r="G60" s="205">
        <f t="shared" si="0"/>
        <v>0</v>
      </c>
      <c r="H60" s="185"/>
      <c r="I60" s="204"/>
      <c r="J60" s="204">
        <f t="shared" si="1"/>
        <v>0</v>
      </c>
      <c r="K60" s="204">
        <f t="shared" si="2"/>
        <v>0</v>
      </c>
      <c r="L60" s="204">
        <f t="shared" si="3"/>
        <v>0</v>
      </c>
      <c r="M60" s="204">
        <f t="shared" si="4"/>
        <v>0</v>
      </c>
      <c r="N60" s="204">
        <f t="shared" si="5"/>
        <v>0</v>
      </c>
      <c r="O60" s="204">
        <f t="shared" si="6"/>
        <v>0</v>
      </c>
      <c r="Q60" s="236"/>
    </row>
    <row r="61" spans="1:18" s="235" customFormat="1">
      <c r="A61" s="214">
        <v>42</v>
      </c>
      <c r="B61" s="187" t="s">
        <v>129</v>
      </c>
      <c r="C61" s="183" t="s">
        <v>15</v>
      </c>
      <c r="D61" s="183">
        <v>45</v>
      </c>
      <c r="E61" s="204"/>
      <c r="F61" s="204"/>
      <c r="G61" s="205">
        <f t="shared" si="0"/>
        <v>0</v>
      </c>
      <c r="H61" s="185"/>
      <c r="I61" s="204"/>
      <c r="J61" s="204">
        <f t="shared" si="1"/>
        <v>0</v>
      </c>
      <c r="K61" s="204">
        <f t="shared" si="2"/>
        <v>0</v>
      </c>
      <c r="L61" s="204">
        <f t="shared" si="3"/>
        <v>0</v>
      </c>
      <c r="M61" s="204">
        <f t="shared" si="4"/>
        <v>0</v>
      </c>
      <c r="N61" s="204">
        <f t="shared" si="5"/>
        <v>0</v>
      </c>
      <c r="O61" s="204">
        <f t="shared" si="6"/>
        <v>0</v>
      </c>
      <c r="Q61" s="236"/>
    </row>
    <row r="62" spans="1:18" s="235" customFormat="1">
      <c r="A62" s="182">
        <v>43</v>
      </c>
      <c r="B62" s="187" t="s">
        <v>177</v>
      </c>
      <c r="C62" s="183" t="s">
        <v>15</v>
      </c>
      <c r="D62" s="183">
        <v>45</v>
      </c>
      <c r="E62" s="204"/>
      <c r="F62" s="204"/>
      <c r="G62" s="205">
        <f t="shared" si="0"/>
        <v>0</v>
      </c>
      <c r="H62" s="185"/>
      <c r="I62" s="204"/>
      <c r="J62" s="204">
        <f t="shared" si="1"/>
        <v>0</v>
      </c>
      <c r="K62" s="204">
        <f t="shared" si="2"/>
        <v>0</v>
      </c>
      <c r="L62" s="204">
        <f t="shared" si="3"/>
        <v>0</v>
      </c>
      <c r="M62" s="204">
        <f t="shared" si="4"/>
        <v>0</v>
      </c>
      <c r="N62" s="204">
        <f t="shared" si="5"/>
        <v>0</v>
      </c>
      <c r="O62" s="204">
        <f t="shared" si="6"/>
        <v>0</v>
      </c>
      <c r="Q62" s="236"/>
    </row>
    <row r="63" spans="1:18" s="235" customFormat="1">
      <c r="A63" s="214">
        <v>44</v>
      </c>
      <c r="B63" s="187" t="s">
        <v>178</v>
      </c>
      <c r="C63" s="183" t="s">
        <v>15</v>
      </c>
      <c r="D63" s="183">
        <v>45</v>
      </c>
      <c r="E63" s="204"/>
      <c r="F63" s="204"/>
      <c r="G63" s="205">
        <f t="shared" si="0"/>
        <v>0</v>
      </c>
      <c r="H63" s="185"/>
      <c r="I63" s="204"/>
      <c r="J63" s="204">
        <f t="shared" si="1"/>
        <v>0</v>
      </c>
      <c r="K63" s="204">
        <f t="shared" si="2"/>
        <v>0</v>
      </c>
      <c r="L63" s="204">
        <f t="shared" si="3"/>
        <v>0</v>
      </c>
      <c r="M63" s="204">
        <f t="shared" si="4"/>
        <v>0</v>
      </c>
      <c r="N63" s="204">
        <f t="shared" si="5"/>
        <v>0</v>
      </c>
      <c r="O63" s="204">
        <f t="shared" si="6"/>
        <v>0</v>
      </c>
      <c r="Q63" s="236"/>
    </row>
    <row r="64" spans="1:18" s="235" customFormat="1" ht="25.5">
      <c r="A64" s="182">
        <v>45</v>
      </c>
      <c r="B64" s="187" t="s">
        <v>205</v>
      </c>
      <c r="C64" s="183" t="s">
        <v>15</v>
      </c>
      <c r="D64" s="183">
        <v>5.5</v>
      </c>
      <c r="E64" s="204"/>
      <c r="F64" s="204"/>
      <c r="G64" s="205">
        <f t="shared" si="0"/>
        <v>0</v>
      </c>
      <c r="H64" s="185"/>
      <c r="I64" s="184"/>
      <c r="J64" s="204">
        <f t="shared" si="1"/>
        <v>0</v>
      </c>
      <c r="K64" s="204">
        <f t="shared" si="2"/>
        <v>0</v>
      </c>
      <c r="L64" s="204">
        <f t="shared" si="3"/>
        <v>0</v>
      </c>
      <c r="M64" s="204">
        <f t="shared" si="4"/>
        <v>0</v>
      </c>
      <c r="N64" s="204">
        <f t="shared" si="5"/>
        <v>0</v>
      </c>
      <c r="O64" s="204">
        <f t="shared" si="6"/>
        <v>0</v>
      </c>
      <c r="Q64" s="236"/>
      <c r="R64" s="236"/>
    </row>
    <row r="65" spans="1:18" s="235" customFormat="1" ht="25.5">
      <c r="A65" s="214">
        <v>46</v>
      </c>
      <c r="B65" s="187" t="s">
        <v>206</v>
      </c>
      <c r="C65" s="183" t="s">
        <v>15</v>
      </c>
      <c r="D65" s="183">
        <v>5.5</v>
      </c>
      <c r="E65" s="204"/>
      <c r="F65" s="204"/>
      <c r="G65" s="205">
        <f t="shared" si="0"/>
        <v>0</v>
      </c>
      <c r="H65" s="185"/>
      <c r="I65" s="184"/>
      <c r="J65" s="204">
        <f t="shared" si="1"/>
        <v>0</v>
      </c>
      <c r="K65" s="204">
        <f t="shared" si="2"/>
        <v>0</v>
      </c>
      <c r="L65" s="204">
        <f t="shared" si="3"/>
        <v>0</v>
      </c>
      <c r="M65" s="204">
        <f t="shared" si="4"/>
        <v>0</v>
      </c>
      <c r="N65" s="204">
        <f t="shared" si="5"/>
        <v>0</v>
      </c>
      <c r="O65" s="204">
        <f t="shared" si="6"/>
        <v>0</v>
      </c>
      <c r="Q65" s="236"/>
      <c r="R65" s="236"/>
    </row>
    <row r="66" spans="1:18" s="235" customFormat="1">
      <c r="A66" s="182">
        <v>47</v>
      </c>
      <c r="B66" s="187" t="s">
        <v>173</v>
      </c>
      <c r="C66" s="183" t="s">
        <v>15</v>
      </c>
      <c r="D66" s="183">
        <v>5.5</v>
      </c>
      <c r="E66" s="204"/>
      <c r="F66" s="204"/>
      <c r="G66" s="205">
        <f t="shared" si="0"/>
        <v>0</v>
      </c>
      <c r="H66" s="185"/>
      <c r="I66" s="184"/>
      <c r="J66" s="204">
        <f t="shared" si="1"/>
        <v>0</v>
      </c>
      <c r="K66" s="204">
        <f t="shared" si="2"/>
        <v>0</v>
      </c>
      <c r="L66" s="204">
        <f t="shared" si="3"/>
        <v>0</v>
      </c>
      <c r="M66" s="204">
        <f t="shared" si="4"/>
        <v>0</v>
      </c>
      <c r="N66" s="204">
        <f t="shared" si="5"/>
        <v>0</v>
      </c>
      <c r="O66" s="204">
        <f t="shared" si="6"/>
        <v>0</v>
      </c>
      <c r="Q66" s="236"/>
      <c r="R66" s="236"/>
    </row>
    <row r="67" spans="1:18" s="235" customFormat="1">
      <c r="A67" s="214">
        <v>48</v>
      </c>
      <c r="B67" s="187" t="s">
        <v>177</v>
      </c>
      <c r="C67" s="183" t="s">
        <v>15</v>
      </c>
      <c r="D67" s="183">
        <v>5.5</v>
      </c>
      <c r="E67" s="204"/>
      <c r="F67" s="204"/>
      <c r="G67" s="205">
        <f t="shared" si="0"/>
        <v>0</v>
      </c>
      <c r="H67" s="185"/>
      <c r="I67" s="204"/>
      <c r="J67" s="204">
        <f t="shared" si="1"/>
        <v>0</v>
      </c>
      <c r="K67" s="204">
        <f t="shared" si="2"/>
        <v>0</v>
      </c>
      <c r="L67" s="204">
        <f t="shared" si="3"/>
        <v>0</v>
      </c>
      <c r="M67" s="204">
        <f t="shared" si="4"/>
        <v>0</v>
      </c>
      <c r="N67" s="204">
        <f t="shared" si="5"/>
        <v>0</v>
      </c>
      <c r="O67" s="204">
        <f t="shared" si="6"/>
        <v>0</v>
      </c>
      <c r="Q67" s="236"/>
    </row>
    <row r="68" spans="1:18" s="235" customFormat="1">
      <c r="A68" s="182">
        <v>49</v>
      </c>
      <c r="B68" s="187" t="s">
        <v>178</v>
      </c>
      <c r="C68" s="183" t="s">
        <v>15</v>
      </c>
      <c r="D68" s="183">
        <v>5.5</v>
      </c>
      <c r="E68" s="204"/>
      <c r="F68" s="204"/>
      <c r="G68" s="205">
        <f t="shared" si="0"/>
        <v>0</v>
      </c>
      <c r="H68" s="185"/>
      <c r="I68" s="204"/>
      <c r="J68" s="204">
        <f t="shared" si="1"/>
        <v>0</v>
      </c>
      <c r="K68" s="204">
        <f t="shared" si="2"/>
        <v>0</v>
      </c>
      <c r="L68" s="204">
        <f t="shared" si="3"/>
        <v>0</v>
      </c>
      <c r="M68" s="204">
        <f t="shared" si="4"/>
        <v>0</v>
      </c>
      <c r="N68" s="204">
        <f t="shared" si="5"/>
        <v>0</v>
      </c>
      <c r="O68" s="204">
        <f t="shared" si="6"/>
        <v>0</v>
      </c>
      <c r="Q68" s="236"/>
    </row>
    <row r="69" spans="1:18" s="235" customFormat="1">
      <c r="A69" s="214">
        <v>50</v>
      </c>
      <c r="B69" s="187" t="s">
        <v>207</v>
      </c>
      <c r="C69" s="183" t="s">
        <v>15</v>
      </c>
      <c r="D69" s="183">
        <v>32</v>
      </c>
      <c r="E69" s="204"/>
      <c r="F69" s="204"/>
      <c r="G69" s="205">
        <f t="shared" si="0"/>
        <v>0</v>
      </c>
      <c r="H69" s="185"/>
      <c r="I69" s="184"/>
      <c r="J69" s="204">
        <f t="shared" si="1"/>
        <v>0</v>
      </c>
      <c r="K69" s="204">
        <f t="shared" si="2"/>
        <v>0</v>
      </c>
      <c r="L69" s="204">
        <f t="shared" si="3"/>
        <v>0</v>
      </c>
      <c r="M69" s="204">
        <f t="shared" si="4"/>
        <v>0</v>
      </c>
      <c r="N69" s="204">
        <f t="shared" si="5"/>
        <v>0</v>
      </c>
      <c r="O69" s="204">
        <f t="shared" si="6"/>
        <v>0</v>
      </c>
      <c r="Q69" s="236"/>
      <c r="R69" s="236"/>
    </row>
    <row r="70" spans="1:18" s="235" customFormat="1">
      <c r="A70" s="182">
        <v>51</v>
      </c>
      <c r="B70" s="187" t="s">
        <v>176</v>
      </c>
      <c r="C70" s="183" t="s">
        <v>15</v>
      </c>
      <c r="D70" s="183">
        <v>32</v>
      </c>
      <c r="E70" s="204"/>
      <c r="F70" s="204"/>
      <c r="G70" s="205">
        <f t="shared" si="0"/>
        <v>0</v>
      </c>
      <c r="H70" s="185"/>
      <c r="I70" s="204"/>
      <c r="J70" s="204">
        <f t="shared" si="1"/>
        <v>0</v>
      </c>
      <c r="K70" s="204">
        <f t="shared" si="2"/>
        <v>0</v>
      </c>
      <c r="L70" s="204">
        <f t="shared" si="3"/>
        <v>0</v>
      </c>
      <c r="M70" s="204">
        <f t="shared" si="4"/>
        <v>0</v>
      </c>
      <c r="N70" s="204">
        <f t="shared" si="5"/>
        <v>0</v>
      </c>
      <c r="O70" s="204">
        <f t="shared" si="6"/>
        <v>0</v>
      </c>
      <c r="Q70" s="236"/>
    </row>
    <row r="71" spans="1:18" s="235" customFormat="1">
      <c r="A71" s="214">
        <v>52</v>
      </c>
      <c r="B71" s="187" t="s">
        <v>129</v>
      </c>
      <c r="C71" s="183" t="s">
        <v>15</v>
      </c>
      <c r="D71" s="183">
        <v>32</v>
      </c>
      <c r="E71" s="204"/>
      <c r="F71" s="204"/>
      <c r="G71" s="205">
        <f t="shared" si="0"/>
        <v>0</v>
      </c>
      <c r="H71" s="185"/>
      <c r="I71" s="204"/>
      <c r="J71" s="204">
        <f t="shared" si="1"/>
        <v>0</v>
      </c>
      <c r="K71" s="204">
        <f t="shared" si="2"/>
        <v>0</v>
      </c>
      <c r="L71" s="204">
        <f t="shared" si="3"/>
        <v>0</v>
      </c>
      <c r="M71" s="204">
        <f t="shared" si="4"/>
        <v>0</v>
      </c>
      <c r="N71" s="204">
        <f t="shared" si="5"/>
        <v>0</v>
      </c>
      <c r="O71" s="204">
        <f t="shared" si="6"/>
        <v>0</v>
      </c>
      <c r="Q71" s="236"/>
    </row>
    <row r="72" spans="1:18" s="235" customFormat="1">
      <c r="A72" s="182">
        <v>53</v>
      </c>
      <c r="B72" s="187" t="s">
        <v>177</v>
      </c>
      <c r="C72" s="183" t="s">
        <v>15</v>
      </c>
      <c r="D72" s="183">
        <v>32</v>
      </c>
      <c r="E72" s="204"/>
      <c r="F72" s="204"/>
      <c r="G72" s="205">
        <f t="shared" si="0"/>
        <v>0</v>
      </c>
      <c r="H72" s="185"/>
      <c r="I72" s="204"/>
      <c r="J72" s="204">
        <f t="shared" si="1"/>
        <v>0</v>
      </c>
      <c r="K72" s="204">
        <f t="shared" si="2"/>
        <v>0</v>
      </c>
      <c r="L72" s="204">
        <f t="shared" si="3"/>
        <v>0</v>
      </c>
      <c r="M72" s="204">
        <f t="shared" si="4"/>
        <v>0</v>
      </c>
      <c r="N72" s="204">
        <f t="shared" si="5"/>
        <v>0</v>
      </c>
      <c r="O72" s="204">
        <f t="shared" si="6"/>
        <v>0</v>
      </c>
      <c r="Q72" s="236"/>
    </row>
    <row r="73" spans="1:18" s="235" customFormat="1">
      <c r="A73" s="214">
        <v>54</v>
      </c>
      <c r="B73" s="187" t="s">
        <v>178</v>
      </c>
      <c r="C73" s="183" t="s">
        <v>15</v>
      </c>
      <c r="D73" s="183">
        <v>32</v>
      </c>
      <c r="E73" s="204"/>
      <c r="F73" s="204"/>
      <c r="G73" s="205">
        <f t="shared" si="0"/>
        <v>0</v>
      </c>
      <c r="H73" s="185"/>
      <c r="I73" s="204"/>
      <c r="J73" s="204">
        <f t="shared" si="1"/>
        <v>0</v>
      </c>
      <c r="K73" s="204">
        <f t="shared" si="2"/>
        <v>0</v>
      </c>
      <c r="L73" s="204">
        <f t="shared" si="3"/>
        <v>0</v>
      </c>
      <c r="M73" s="204">
        <f t="shared" si="4"/>
        <v>0</v>
      </c>
      <c r="N73" s="204">
        <f t="shared" si="5"/>
        <v>0</v>
      </c>
      <c r="O73" s="204">
        <f t="shared" si="6"/>
        <v>0</v>
      </c>
      <c r="Q73" s="236"/>
    </row>
    <row r="74" spans="1:18" s="235" customFormat="1">
      <c r="A74" s="182">
        <v>55</v>
      </c>
      <c r="B74" s="187" t="s">
        <v>180</v>
      </c>
      <c r="C74" s="183" t="s">
        <v>17</v>
      </c>
      <c r="D74" s="213">
        <v>31</v>
      </c>
      <c r="E74" s="204"/>
      <c r="F74" s="204"/>
      <c r="G74" s="205">
        <f t="shared" si="0"/>
        <v>0</v>
      </c>
      <c r="H74" s="185"/>
      <c r="I74" s="204"/>
      <c r="J74" s="204">
        <f t="shared" si="1"/>
        <v>0</v>
      </c>
      <c r="K74" s="204">
        <f t="shared" si="2"/>
        <v>0</v>
      </c>
      <c r="L74" s="204">
        <f t="shared" si="3"/>
        <v>0</v>
      </c>
      <c r="M74" s="204">
        <f t="shared" si="4"/>
        <v>0</v>
      </c>
      <c r="N74" s="204">
        <f t="shared" si="5"/>
        <v>0</v>
      </c>
      <c r="O74" s="204">
        <f t="shared" si="6"/>
        <v>0</v>
      </c>
      <c r="Q74" s="236"/>
    </row>
    <row r="75" spans="1:18" s="71" customFormat="1" ht="12" customHeight="1">
      <c r="A75" s="164"/>
      <c r="B75" s="161" t="s">
        <v>201</v>
      </c>
      <c r="C75" s="166"/>
      <c r="D75" s="180"/>
      <c r="E75" s="204"/>
      <c r="F75" s="204"/>
      <c r="G75" s="205"/>
      <c r="H75" s="204"/>
      <c r="I75" s="204"/>
      <c r="J75" s="204">
        <f t="shared" si="1"/>
        <v>0</v>
      </c>
      <c r="K75" s="204">
        <f t="shared" si="2"/>
        <v>0</v>
      </c>
      <c r="L75" s="204">
        <f t="shared" si="3"/>
        <v>0</v>
      </c>
      <c r="M75" s="204">
        <f t="shared" si="4"/>
        <v>0</v>
      </c>
      <c r="N75" s="204">
        <f t="shared" si="5"/>
        <v>0</v>
      </c>
      <c r="O75" s="204">
        <f t="shared" si="6"/>
        <v>0</v>
      </c>
      <c r="P75" s="70"/>
      <c r="Q75" s="208"/>
    </row>
    <row r="76" spans="1:18" s="235" customFormat="1">
      <c r="A76" s="182">
        <v>56</v>
      </c>
      <c r="B76" s="187" t="s">
        <v>171</v>
      </c>
      <c r="C76" s="183" t="s">
        <v>15</v>
      </c>
      <c r="D76" s="213">
        <v>15</v>
      </c>
      <c r="E76" s="204"/>
      <c r="F76" s="204"/>
      <c r="G76" s="205">
        <f t="shared" si="0"/>
        <v>0</v>
      </c>
      <c r="H76" s="185"/>
      <c r="I76" s="184"/>
      <c r="J76" s="204">
        <f t="shared" si="1"/>
        <v>0</v>
      </c>
      <c r="K76" s="204">
        <f t="shared" si="2"/>
        <v>0</v>
      </c>
      <c r="L76" s="204">
        <f t="shared" si="3"/>
        <v>0</v>
      </c>
      <c r="M76" s="204">
        <f t="shared" si="4"/>
        <v>0</v>
      </c>
      <c r="N76" s="204">
        <f t="shared" si="5"/>
        <v>0</v>
      </c>
      <c r="O76" s="204">
        <f t="shared" si="6"/>
        <v>0</v>
      </c>
      <c r="Q76" s="236"/>
      <c r="R76" s="236"/>
    </row>
    <row r="77" spans="1:18" s="235" customFormat="1" ht="51" customHeight="1">
      <c r="A77" s="164">
        <v>57</v>
      </c>
      <c r="B77" s="187" t="s">
        <v>181</v>
      </c>
      <c r="C77" s="183" t="s">
        <v>15</v>
      </c>
      <c r="D77" s="213">
        <v>15</v>
      </c>
      <c r="E77" s="204"/>
      <c r="F77" s="204"/>
      <c r="G77" s="205">
        <f t="shared" si="0"/>
        <v>0</v>
      </c>
      <c r="H77" s="185"/>
      <c r="I77" s="204"/>
      <c r="J77" s="204">
        <f t="shared" si="1"/>
        <v>0</v>
      </c>
      <c r="K77" s="204">
        <f t="shared" si="2"/>
        <v>0</v>
      </c>
      <c r="L77" s="204">
        <f t="shared" si="3"/>
        <v>0</v>
      </c>
      <c r="M77" s="204">
        <f t="shared" si="4"/>
        <v>0</v>
      </c>
      <c r="N77" s="204">
        <f t="shared" si="5"/>
        <v>0</v>
      </c>
      <c r="O77" s="204">
        <f t="shared" si="6"/>
        <v>0</v>
      </c>
      <c r="Q77" s="236"/>
    </row>
    <row r="78" spans="1:18" s="235" customFormat="1" ht="25.5">
      <c r="A78" s="182">
        <v>58</v>
      </c>
      <c r="B78" s="187" t="s">
        <v>208</v>
      </c>
      <c r="C78" s="183" t="s">
        <v>15</v>
      </c>
      <c r="D78" s="183">
        <v>6</v>
      </c>
      <c r="E78" s="204"/>
      <c r="F78" s="204"/>
      <c r="G78" s="205">
        <f t="shared" ref="G78:G141" si="7">SUM(E78*F78)</f>
        <v>0</v>
      </c>
      <c r="H78" s="185"/>
      <c r="I78" s="184"/>
      <c r="J78" s="204">
        <f t="shared" ref="J78:J141" si="8">ROUND(G78+H78+I78,2)</f>
        <v>0</v>
      </c>
      <c r="K78" s="204">
        <f t="shared" ref="K78:K141" si="9">ROUND(D78*E78,2)</f>
        <v>0</v>
      </c>
      <c r="L78" s="204">
        <f t="shared" ref="L78:L141" si="10">ROUND(D78*G78,2)</f>
        <v>0</v>
      </c>
      <c r="M78" s="204">
        <f t="shared" ref="M78:M141" si="11">SUM(D78*H78)</f>
        <v>0</v>
      </c>
      <c r="N78" s="204">
        <f t="shared" ref="N78:N141" si="12">ROUND(D78*I78,2)</f>
        <v>0</v>
      </c>
      <c r="O78" s="204">
        <f t="shared" ref="O78:O141" si="13">ROUND(L78+M78+N78,2)</f>
        <v>0</v>
      </c>
      <c r="Q78" s="236"/>
      <c r="R78" s="236"/>
    </row>
    <row r="79" spans="1:18" s="235" customFormat="1" ht="25.5">
      <c r="A79" s="164">
        <v>59</v>
      </c>
      <c r="B79" s="187" t="s">
        <v>206</v>
      </c>
      <c r="C79" s="183" t="s">
        <v>15</v>
      </c>
      <c r="D79" s="183">
        <v>6</v>
      </c>
      <c r="E79" s="204"/>
      <c r="F79" s="204"/>
      <c r="G79" s="205">
        <f t="shared" si="7"/>
        <v>0</v>
      </c>
      <c r="H79" s="185"/>
      <c r="I79" s="184"/>
      <c r="J79" s="204">
        <f t="shared" si="8"/>
        <v>0</v>
      </c>
      <c r="K79" s="204">
        <f t="shared" si="9"/>
        <v>0</v>
      </c>
      <c r="L79" s="204">
        <f t="shared" si="10"/>
        <v>0</v>
      </c>
      <c r="M79" s="204">
        <f t="shared" si="11"/>
        <v>0</v>
      </c>
      <c r="N79" s="204">
        <f t="shared" si="12"/>
        <v>0</v>
      </c>
      <c r="O79" s="204">
        <f t="shared" si="13"/>
        <v>0</v>
      </c>
      <c r="Q79" s="236"/>
      <c r="R79" s="236"/>
    </row>
    <row r="80" spans="1:18" s="235" customFormat="1">
      <c r="A80" s="182">
        <v>60</v>
      </c>
      <c r="B80" s="187" t="s">
        <v>171</v>
      </c>
      <c r="C80" s="183" t="s">
        <v>15</v>
      </c>
      <c r="D80" s="213">
        <v>13.5</v>
      </c>
      <c r="E80" s="204"/>
      <c r="F80" s="204"/>
      <c r="G80" s="205">
        <f t="shared" si="7"/>
        <v>0</v>
      </c>
      <c r="H80" s="185"/>
      <c r="I80" s="184"/>
      <c r="J80" s="204">
        <f t="shared" si="8"/>
        <v>0</v>
      </c>
      <c r="K80" s="204">
        <f t="shared" si="9"/>
        <v>0</v>
      </c>
      <c r="L80" s="204">
        <f t="shared" si="10"/>
        <v>0</v>
      </c>
      <c r="M80" s="204">
        <f t="shared" si="11"/>
        <v>0</v>
      </c>
      <c r="N80" s="204">
        <f t="shared" si="12"/>
        <v>0</v>
      </c>
      <c r="O80" s="204">
        <f t="shared" si="13"/>
        <v>0</v>
      </c>
      <c r="Q80" s="236"/>
      <c r="R80" s="236"/>
    </row>
    <row r="81" spans="1:18" s="235" customFormat="1">
      <c r="A81" s="164">
        <v>61</v>
      </c>
      <c r="B81" s="187" t="s">
        <v>176</v>
      </c>
      <c r="C81" s="183" t="s">
        <v>15</v>
      </c>
      <c r="D81" s="213">
        <v>13.5</v>
      </c>
      <c r="E81" s="204"/>
      <c r="F81" s="204"/>
      <c r="G81" s="205">
        <f t="shared" si="7"/>
        <v>0</v>
      </c>
      <c r="H81" s="185"/>
      <c r="I81" s="204"/>
      <c r="J81" s="204">
        <f t="shared" si="8"/>
        <v>0</v>
      </c>
      <c r="K81" s="204">
        <f t="shared" si="9"/>
        <v>0</v>
      </c>
      <c r="L81" s="204">
        <f t="shared" si="10"/>
        <v>0</v>
      </c>
      <c r="M81" s="204">
        <f t="shared" si="11"/>
        <v>0</v>
      </c>
      <c r="N81" s="204">
        <f t="shared" si="12"/>
        <v>0</v>
      </c>
      <c r="O81" s="204">
        <f t="shared" si="13"/>
        <v>0</v>
      </c>
      <c r="Q81" s="236"/>
    </row>
    <row r="82" spans="1:18" s="235" customFormat="1">
      <c r="A82" s="182">
        <v>62</v>
      </c>
      <c r="B82" s="187" t="s">
        <v>129</v>
      </c>
      <c r="C82" s="183" t="s">
        <v>15</v>
      </c>
      <c r="D82" s="213">
        <v>13.5</v>
      </c>
      <c r="E82" s="204"/>
      <c r="F82" s="204"/>
      <c r="G82" s="205">
        <f t="shared" si="7"/>
        <v>0</v>
      </c>
      <c r="H82" s="185"/>
      <c r="I82" s="204"/>
      <c r="J82" s="204">
        <f t="shared" si="8"/>
        <v>0</v>
      </c>
      <c r="K82" s="204">
        <f t="shared" si="9"/>
        <v>0</v>
      </c>
      <c r="L82" s="204">
        <f t="shared" si="10"/>
        <v>0</v>
      </c>
      <c r="M82" s="204">
        <f t="shared" si="11"/>
        <v>0</v>
      </c>
      <c r="N82" s="204">
        <f t="shared" si="12"/>
        <v>0</v>
      </c>
      <c r="O82" s="204">
        <f t="shared" si="13"/>
        <v>0</v>
      </c>
      <c r="Q82" s="236"/>
    </row>
    <row r="83" spans="1:18" s="235" customFormat="1" ht="25.5">
      <c r="A83" s="164">
        <v>63</v>
      </c>
      <c r="B83" s="187" t="s">
        <v>182</v>
      </c>
      <c r="C83" s="183" t="s">
        <v>15</v>
      </c>
      <c r="D83" s="213">
        <v>13.5</v>
      </c>
      <c r="E83" s="204"/>
      <c r="F83" s="204"/>
      <c r="G83" s="205">
        <f t="shared" si="7"/>
        <v>0</v>
      </c>
      <c r="H83" s="185"/>
      <c r="I83" s="204"/>
      <c r="J83" s="204">
        <f t="shared" si="8"/>
        <v>0</v>
      </c>
      <c r="K83" s="204">
        <f t="shared" si="9"/>
        <v>0</v>
      </c>
      <c r="L83" s="204">
        <f t="shared" si="10"/>
        <v>0</v>
      </c>
      <c r="M83" s="204">
        <f t="shared" si="11"/>
        <v>0</v>
      </c>
      <c r="N83" s="204">
        <f t="shared" si="12"/>
        <v>0</v>
      </c>
      <c r="O83" s="204">
        <f t="shared" si="13"/>
        <v>0</v>
      </c>
      <c r="Q83" s="236"/>
    </row>
    <row r="84" spans="1:18" s="235" customFormat="1">
      <c r="A84" s="182">
        <v>64</v>
      </c>
      <c r="B84" s="187" t="s">
        <v>183</v>
      </c>
      <c r="C84" s="183" t="s">
        <v>17</v>
      </c>
      <c r="D84" s="213">
        <v>5</v>
      </c>
      <c r="E84" s="204"/>
      <c r="F84" s="204"/>
      <c r="G84" s="205">
        <f t="shared" si="7"/>
        <v>0</v>
      </c>
      <c r="H84" s="185"/>
      <c r="I84" s="204"/>
      <c r="J84" s="204">
        <f t="shared" si="8"/>
        <v>0</v>
      </c>
      <c r="K84" s="204">
        <f t="shared" si="9"/>
        <v>0</v>
      </c>
      <c r="L84" s="204">
        <f t="shared" si="10"/>
        <v>0</v>
      </c>
      <c r="M84" s="204">
        <f t="shared" si="11"/>
        <v>0</v>
      </c>
      <c r="N84" s="204">
        <f t="shared" si="12"/>
        <v>0</v>
      </c>
      <c r="O84" s="204">
        <f t="shared" si="13"/>
        <v>0</v>
      </c>
      <c r="Q84" s="236"/>
    </row>
    <row r="85" spans="1:18" s="71" customFormat="1" ht="12" customHeight="1">
      <c r="A85" s="164"/>
      <c r="B85" s="161" t="s">
        <v>202</v>
      </c>
      <c r="C85" s="166"/>
      <c r="D85" s="180"/>
      <c r="E85" s="204"/>
      <c r="F85" s="204"/>
      <c r="G85" s="205"/>
      <c r="H85" s="204"/>
      <c r="I85" s="204"/>
      <c r="J85" s="204">
        <f t="shared" si="8"/>
        <v>0</v>
      </c>
      <c r="K85" s="204">
        <f t="shared" si="9"/>
        <v>0</v>
      </c>
      <c r="L85" s="204">
        <f t="shared" si="10"/>
        <v>0</v>
      </c>
      <c r="M85" s="204">
        <f t="shared" si="11"/>
        <v>0</v>
      </c>
      <c r="N85" s="204">
        <f t="shared" si="12"/>
        <v>0</v>
      </c>
      <c r="O85" s="204">
        <f t="shared" si="13"/>
        <v>0</v>
      </c>
      <c r="P85" s="70"/>
      <c r="Q85" s="208"/>
    </row>
    <row r="86" spans="1:18" s="235" customFormat="1" ht="25.5">
      <c r="A86" s="182">
        <v>65</v>
      </c>
      <c r="B86" s="187" t="s">
        <v>209</v>
      </c>
      <c r="C86" s="183" t="s">
        <v>15</v>
      </c>
      <c r="D86" s="213">
        <v>2.5</v>
      </c>
      <c r="E86" s="204"/>
      <c r="F86" s="204"/>
      <c r="G86" s="205">
        <f t="shared" si="7"/>
        <v>0</v>
      </c>
      <c r="H86" s="185"/>
      <c r="I86" s="184"/>
      <c r="J86" s="204">
        <f t="shared" si="8"/>
        <v>0</v>
      </c>
      <c r="K86" s="204">
        <f t="shared" si="9"/>
        <v>0</v>
      </c>
      <c r="L86" s="204">
        <f t="shared" si="10"/>
        <v>0</v>
      </c>
      <c r="M86" s="204">
        <f t="shared" si="11"/>
        <v>0</v>
      </c>
      <c r="N86" s="204">
        <f t="shared" si="12"/>
        <v>0</v>
      </c>
      <c r="O86" s="204">
        <f t="shared" si="13"/>
        <v>0</v>
      </c>
      <c r="Q86" s="236"/>
      <c r="R86" s="236"/>
    </row>
    <row r="87" spans="1:18" s="235" customFormat="1" ht="51" customHeight="1">
      <c r="A87" s="164">
        <v>66</v>
      </c>
      <c r="B87" s="187" t="s">
        <v>210</v>
      </c>
      <c r="C87" s="183" t="s">
        <v>15</v>
      </c>
      <c r="D87" s="213">
        <v>2.5</v>
      </c>
      <c r="E87" s="204"/>
      <c r="F87" s="204"/>
      <c r="G87" s="205">
        <f t="shared" si="7"/>
        <v>0</v>
      </c>
      <c r="H87" s="185"/>
      <c r="I87" s="204"/>
      <c r="J87" s="204">
        <f t="shared" si="8"/>
        <v>0</v>
      </c>
      <c r="K87" s="204">
        <f t="shared" si="9"/>
        <v>0</v>
      </c>
      <c r="L87" s="204">
        <f t="shared" si="10"/>
        <v>0</v>
      </c>
      <c r="M87" s="204">
        <f t="shared" si="11"/>
        <v>0</v>
      </c>
      <c r="N87" s="204">
        <f t="shared" si="12"/>
        <v>0</v>
      </c>
      <c r="O87" s="204">
        <f t="shared" si="13"/>
        <v>0</v>
      </c>
      <c r="Q87" s="236"/>
    </row>
    <row r="88" spans="1:18" s="235" customFormat="1">
      <c r="A88" s="182">
        <v>67</v>
      </c>
      <c r="B88" s="187" t="s">
        <v>171</v>
      </c>
      <c r="C88" s="183" t="s">
        <v>15</v>
      </c>
      <c r="D88" s="183">
        <v>6</v>
      </c>
      <c r="E88" s="204"/>
      <c r="F88" s="204"/>
      <c r="G88" s="205">
        <f t="shared" si="7"/>
        <v>0</v>
      </c>
      <c r="H88" s="185"/>
      <c r="I88" s="184"/>
      <c r="J88" s="204">
        <f t="shared" si="8"/>
        <v>0</v>
      </c>
      <c r="K88" s="204">
        <f t="shared" si="9"/>
        <v>0</v>
      </c>
      <c r="L88" s="204">
        <f t="shared" si="10"/>
        <v>0</v>
      </c>
      <c r="M88" s="204">
        <f t="shared" si="11"/>
        <v>0</v>
      </c>
      <c r="N88" s="204">
        <f t="shared" si="12"/>
        <v>0</v>
      </c>
      <c r="O88" s="204">
        <f t="shared" si="13"/>
        <v>0</v>
      </c>
      <c r="Q88" s="236"/>
      <c r="R88" s="236"/>
    </row>
    <row r="89" spans="1:18" s="235" customFormat="1" ht="25.5">
      <c r="A89" s="164">
        <v>68</v>
      </c>
      <c r="B89" s="187" t="s">
        <v>206</v>
      </c>
      <c r="C89" s="183" t="s">
        <v>15</v>
      </c>
      <c r="D89" s="183">
        <v>6</v>
      </c>
      <c r="E89" s="204"/>
      <c r="F89" s="204"/>
      <c r="G89" s="205">
        <f t="shared" si="7"/>
        <v>0</v>
      </c>
      <c r="H89" s="185"/>
      <c r="I89" s="184"/>
      <c r="J89" s="204">
        <f t="shared" si="8"/>
        <v>0</v>
      </c>
      <c r="K89" s="204">
        <f t="shared" si="9"/>
        <v>0</v>
      </c>
      <c r="L89" s="204">
        <f t="shared" si="10"/>
        <v>0</v>
      </c>
      <c r="M89" s="204">
        <f t="shared" si="11"/>
        <v>0</v>
      </c>
      <c r="N89" s="204">
        <f t="shared" si="12"/>
        <v>0</v>
      </c>
      <c r="O89" s="204">
        <f t="shared" si="13"/>
        <v>0</v>
      </c>
      <c r="Q89" s="236"/>
      <c r="R89" s="236"/>
    </row>
    <row r="90" spans="1:18" s="235" customFormat="1">
      <c r="A90" s="182">
        <v>69</v>
      </c>
      <c r="B90" s="187" t="s">
        <v>207</v>
      </c>
      <c r="C90" s="183" t="s">
        <v>15</v>
      </c>
      <c r="D90" s="183">
        <v>21</v>
      </c>
      <c r="E90" s="204"/>
      <c r="F90" s="204"/>
      <c r="G90" s="205">
        <f t="shared" si="7"/>
        <v>0</v>
      </c>
      <c r="H90" s="185"/>
      <c r="I90" s="184"/>
      <c r="J90" s="204">
        <f t="shared" si="8"/>
        <v>0</v>
      </c>
      <c r="K90" s="204">
        <f t="shared" si="9"/>
        <v>0</v>
      </c>
      <c r="L90" s="204">
        <f t="shared" si="10"/>
        <v>0</v>
      </c>
      <c r="M90" s="204">
        <f t="shared" si="11"/>
        <v>0</v>
      </c>
      <c r="N90" s="204">
        <f t="shared" si="12"/>
        <v>0</v>
      </c>
      <c r="O90" s="204">
        <f t="shared" si="13"/>
        <v>0</v>
      </c>
      <c r="Q90" s="236"/>
      <c r="R90" s="236"/>
    </row>
    <row r="91" spans="1:18" s="235" customFormat="1">
      <c r="A91" s="164">
        <v>70</v>
      </c>
      <c r="B91" s="187" t="s">
        <v>176</v>
      </c>
      <c r="C91" s="183" t="s">
        <v>15</v>
      </c>
      <c r="D91" s="183">
        <v>21</v>
      </c>
      <c r="E91" s="204"/>
      <c r="F91" s="204"/>
      <c r="G91" s="205">
        <f t="shared" si="7"/>
        <v>0</v>
      </c>
      <c r="H91" s="185"/>
      <c r="I91" s="204"/>
      <c r="J91" s="204">
        <f t="shared" si="8"/>
        <v>0</v>
      </c>
      <c r="K91" s="204">
        <f t="shared" si="9"/>
        <v>0</v>
      </c>
      <c r="L91" s="204">
        <f t="shared" si="10"/>
        <v>0</v>
      </c>
      <c r="M91" s="204">
        <f t="shared" si="11"/>
        <v>0</v>
      </c>
      <c r="N91" s="204">
        <f t="shared" si="12"/>
        <v>0</v>
      </c>
      <c r="O91" s="204">
        <f t="shared" si="13"/>
        <v>0</v>
      </c>
      <c r="Q91" s="236"/>
    </row>
    <row r="92" spans="1:18" s="235" customFormat="1">
      <c r="A92" s="182">
        <v>71</v>
      </c>
      <c r="B92" s="187" t="s">
        <v>129</v>
      </c>
      <c r="C92" s="183" t="s">
        <v>15</v>
      </c>
      <c r="D92" s="183">
        <v>21</v>
      </c>
      <c r="E92" s="204"/>
      <c r="F92" s="204"/>
      <c r="G92" s="205">
        <f t="shared" si="7"/>
        <v>0</v>
      </c>
      <c r="H92" s="185"/>
      <c r="I92" s="204"/>
      <c r="J92" s="204">
        <f t="shared" si="8"/>
        <v>0</v>
      </c>
      <c r="K92" s="204">
        <f t="shared" si="9"/>
        <v>0</v>
      </c>
      <c r="L92" s="204">
        <f t="shared" si="10"/>
        <v>0</v>
      </c>
      <c r="M92" s="204">
        <f t="shared" si="11"/>
        <v>0</v>
      </c>
      <c r="N92" s="204">
        <f t="shared" si="12"/>
        <v>0</v>
      </c>
      <c r="O92" s="204">
        <f t="shared" si="13"/>
        <v>0</v>
      </c>
      <c r="Q92" s="236"/>
    </row>
    <row r="93" spans="1:18" s="235" customFormat="1">
      <c r="A93" s="164">
        <v>72</v>
      </c>
      <c r="B93" s="187" t="s">
        <v>177</v>
      </c>
      <c r="C93" s="183" t="s">
        <v>15</v>
      </c>
      <c r="D93" s="183">
        <v>21</v>
      </c>
      <c r="E93" s="204"/>
      <c r="F93" s="204"/>
      <c r="G93" s="205">
        <f t="shared" si="7"/>
        <v>0</v>
      </c>
      <c r="H93" s="185"/>
      <c r="I93" s="204"/>
      <c r="J93" s="204">
        <f t="shared" si="8"/>
        <v>0</v>
      </c>
      <c r="K93" s="204">
        <f t="shared" si="9"/>
        <v>0</v>
      </c>
      <c r="L93" s="204">
        <f t="shared" si="10"/>
        <v>0</v>
      </c>
      <c r="M93" s="204">
        <f t="shared" si="11"/>
        <v>0</v>
      </c>
      <c r="N93" s="204">
        <f t="shared" si="12"/>
        <v>0</v>
      </c>
      <c r="O93" s="204">
        <f t="shared" si="13"/>
        <v>0</v>
      </c>
      <c r="Q93" s="236"/>
    </row>
    <row r="94" spans="1:18" s="235" customFormat="1">
      <c r="A94" s="182">
        <v>73</v>
      </c>
      <c r="B94" s="187" t="s">
        <v>178</v>
      </c>
      <c r="C94" s="183" t="s">
        <v>15</v>
      </c>
      <c r="D94" s="183">
        <v>21</v>
      </c>
      <c r="E94" s="204"/>
      <c r="F94" s="204"/>
      <c r="G94" s="205">
        <f t="shared" si="7"/>
        <v>0</v>
      </c>
      <c r="H94" s="185"/>
      <c r="I94" s="204"/>
      <c r="J94" s="204">
        <f t="shared" si="8"/>
        <v>0</v>
      </c>
      <c r="K94" s="204">
        <f t="shared" si="9"/>
        <v>0</v>
      </c>
      <c r="L94" s="204">
        <f t="shared" si="10"/>
        <v>0</v>
      </c>
      <c r="M94" s="204">
        <f t="shared" si="11"/>
        <v>0</v>
      </c>
      <c r="N94" s="204">
        <f t="shared" si="12"/>
        <v>0</v>
      </c>
      <c r="O94" s="204">
        <f t="shared" si="13"/>
        <v>0</v>
      </c>
      <c r="Q94" s="236"/>
    </row>
    <row r="95" spans="1:18" s="235" customFormat="1">
      <c r="A95" s="164">
        <v>74</v>
      </c>
      <c r="B95" s="187" t="s">
        <v>180</v>
      </c>
      <c r="C95" s="183" t="s">
        <v>17</v>
      </c>
      <c r="D95" s="213">
        <v>12</v>
      </c>
      <c r="E95" s="204"/>
      <c r="F95" s="204"/>
      <c r="G95" s="205">
        <f t="shared" si="7"/>
        <v>0</v>
      </c>
      <c r="H95" s="185"/>
      <c r="I95" s="204"/>
      <c r="J95" s="204">
        <f t="shared" si="8"/>
        <v>0</v>
      </c>
      <c r="K95" s="204">
        <f t="shared" si="9"/>
        <v>0</v>
      </c>
      <c r="L95" s="204">
        <f t="shared" si="10"/>
        <v>0</v>
      </c>
      <c r="M95" s="204">
        <f t="shared" si="11"/>
        <v>0</v>
      </c>
      <c r="N95" s="204">
        <f t="shared" si="12"/>
        <v>0</v>
      </c>
      <c r="O95" s="204">
        <f t="shared" si="13"/>
        <v>0</v>
      </c>
      <c r="Q95" s="236"/>
    </row>
    <row r="96" spans="1:18" s="235" customFormat="1">
      <c r="A96" s="182"/>
      <c r="B96" s="161" t="s">
        <v>203</v>
      </c>
      <c r="C96" s="183"/>
      <c r="D96" s="213"/>
      <c r="E96" s="204"/>
      <c r="F96" s="204"/>
      <c r="G96" s="205"/>
      <c r="H96" s="185"/>
      <c r="I96" s="204"/>
      <c r="J96" s="204">
        <f t="shared" si="8"/>
        <v>0</v>
      </c>
      <c r="K96" s="204">
        <f t="shared" si="9"/>
        <v>0</v>
      </c>
      <c r="L96" s="204">
        <f t="shared" si="10"/>
        <v>0</v>
      </c>
      <c r="M96" s="204">
        <f t="shared" si="11"/>
        <v>0</v>
      </c>
      <c r="N96" s="204">
        <f t="shared" si="12"/>
        <v>0</v>
      </c>
      <c r="O96" s="204">
        <f t="shared" si="13"/>
        <v>0</v>
      </c>
      <c r="Q96" s="236"/>
    </row>
    <row r="97" spans="1:18" s="235" customFormat="1" ht="12.75" customHeight="1">
      <c r="A97" s="182">
        <v>75</v>
      </c>
      <c r="B97" s="187" t="s">
        <v>211</v>
      </c>
      <c r="C97" s="183" t="s">
        <v>15</v>
      </c>
      <c r="D97" s="183">
        <v>11</v>
      </c>
      <c r="E97" s="204"/>
      <c r="F97" s="204"/>
      <c r="G97" s="205">
        <f t="shared" si="7"/>
        <v>0</v>
      </c>
      <c r="H97" s="185"/>
      <c r="I97" s="184"/>
      <c r="J97" s="204">
        <f t="shared" si="8"/>
        <v>0</v>
      </c>
      <c r="K97" s="204">
        <f t="shared" si="9"/>
        <v>0</v>
      </c>
      <c r="L97" s="204">
        <f t="shared" si="10"/>
        <v>0</v>
      </c>
      <c r="M97" s="204">
        <f t="shared" si="11"/>
        <v>0</v>
      </c>
      <c r="N97" s="204">
        <f t="shared" si="12"/>
        <v>0</v>
      </c>
      <c r="O97" s="204">
        <f t="shared" si="13"/>
        <v>0</v>
      </c>
      <c r="Q97" s="236"/>
      <c r="R97" s="236"/>
    </row>
    <row r="98" spans="1:18" s="237" customFormat="1" ht="38.25">
      <c r="A98" s="214">
        <v>76</v>
      </c>
      <c r="B98" s="215" t="s">
        <v>175</v>
      </c>
      <c r="C98" s="216" t="s">
        <v>15</v>
      </c>
      <c r="D98" s="183">
        <v>11</v>
      </c>
      <c r="E98" s="204"/>
      <c r="F98" s="204"/>
      <c r="G98" s="205">
        <f t="shared" si="7"/>
        <v>0</v>
      </c>
      <c r="H98" s="204"/>
      <c r="I98" s="197"/>
      <c r="J98" s="204">
        <f t="shared" si="8"/>
        <v>0</v>
      </c>
      <c r="K98" s="204">
        <f t="shared" si="9"/>
        <v>0</v>
      </c>
      <c r="L98" s="204">
        <f t="shared" si="10"/>
        <v>0</v>
      </c>
      <c r="M98" s="204">
        <f t="shared" si="11"/>
        <v>0</v>
      </c>
      <c r="N98" s="204">
        <f t="shared" si="12"/>
        <v>0</v>
      </c>
      <c r="O98" s="204">
        <f t="shared" si="13"/>
        <v>0</v>
      </c>
      <c r="Q98" s="238"/>
      <c r="R98" s="238"/>
    </row>
    <row r="99" spans="1:18" s="235" customFormat="1">
      <c r="A99" s="182">
        <v>77</v>
      </c>
      <c r="B99" s="187" t="s">
        <v>176</v>
      </c>
      <c r="C99" s="183" t="s">
        <v>15</v>
      </c>
      <c r="D99" s="183">
        <v>11</v>
      </c>
      <c r="E99" s="204"/>
      <c r="F99" s="204"/>
      <c r="G99" s="205">
        <f t="shared" si="7"/>
        <v>0</v>
      </c>
      <c r="H99" s="185"/>
      <c r="I99" s="204"/>
      <c r="J99" s="204">
        <f t="shared" si="8"/>
        <v>0</v>
      </c>
      <c r="K99" s="204">
        <f t="shared" si="9"/>
        <v>0</v>
      </c>
      <c r="L99" s="204">
        <f t="shared" si="10"/>
        <v>0</v>
      </c>
      <c r="M99" s="204">
        <f t="shared" si="11"/>
        <v>0</v>
      </c>
      <c r="N99" s="204">
        <f t="shared" si="12"/>
        <v>0</v>
      </c>
      <c r="O99" s="204">
        <f t="shared" si="13"/>
        <v>0</v>
      </c>
      <c r="Q99" s="236"/>
    </row>
    <row r="100" spans="1:18" s="235" customFormat="1">
      <c r="A100" s="214">
        <v>78</v>
      </c>
      <c r="B100" s="187" t="s">
        <v>129</v>
      </c>
      <c r="C100" s="183" t="s">
        <v>15</v>
      </c>
      <c r="D100" s="183">
        <v>11</v>
      </c>
      <c r="E100" s="204"/>
      <c r="F100" s="204"/>
      <c r="G100" s="205">
        <f t="shared" si="7"/>
        <v>0</v>
      </c>
      <c r="H100" s="185"/>
      <c r="I100" s="204"/>
      <c r="J100" s="204">
        <f t="shared" si="8"/>
        <v>0</v>
      </c>
      <c r="K100" s="204">
        <f t="shared" si="9"/>
        <v>0</v>
      </c>
      <c r="L100" s="204">
        <f t="shared" si="10"/>
        <v>0</v>
      </c>
      <c r="M100" s="204">
        <f t="shared" si="11"/>
        <v>0</v>
      </c>
      <c r="N100" s="204">
        <f t="shared" si="12"/>
        <v>0</v>
      </c>
      <c r="O100" s="204">
        <f t="shared" si="13"/>
        <v>0</v>
      </c>
      <c r="Q100" s="236"/>
    </row>
    <row r="101" spans="1:18" s="235" customFormat="1">
      <c r="A101" s="182">
        <v>79</v>
      </c>
      <c r="B101" s="187" t="s">
        <v>177</v>
      </c>
      <c r="C101" s="183" t="s">
        <v>15</v>
      </c>
      <c r="D101" s="183">
        <v>11</v>
      </c>
      <c r="E101" s="204"/>
      <c r="F101" s="204"/>
      <c r="G101" s="205">
        <f t="shared" si="7"/>
        <v>0</v>
      </c>
      <c r="H101" s="185"/>
      <c r="I101" s="204"/>
      <c r="J101" s="204">
        <f t="shared" si="8"/>
        <v>0</v>
      </c>
      <c r="K101" s="204">
        <f t="shared" si="9"/>
        <v>0</v>
      </c>
      <c r="L101" s="204">
        <f t="shared" si="10"/>
        <v>0</v>
      </c>
      <c r="M101" s="204">
        <f t="shared" si="11"/>
        <v>0</v>
      </c>
      <c r="N101" s="204">
        <f t="shared" si="12"/>
        <v>0</v>
      </c>
      <c r="O101" s="204">
        <f t="shared" si="13"/>
        <v>0</v>
      </c>
      <c r="Q101" s="236"/>
    </row>
    <row r="102" spans="1:18" s="235" customFormat="1">
      <c r="A102" s="214">
        <v>80</v>
      </c>
      <c r="B102" s="187" t="s">
        <v>178</v>
      </c>
      <c r="C102" s="183" t="s">
        <v>15</v>
      </c>
      <c r="D102" s="183">
        <v>11</v>
      </c>
      <c r="E102" s="204"/>
      <c r="F102" s="204"/>
      <c r="G102" s="205">
        <f t="shared" si="7"/>
        <v>0</v>
      </c>
      <c r="H102" s="185"/>
      <c r="I102" s="204"/>
      <c r="J102" s="204">
        <f t="shared" si="8"/>
        <v>0</v>
      </c>
      <c r="K102" s="204">
        <f t="shared" si="9"/>
        <v>0</v>
      </c>
      <c r="L102" s="204">
        <f t="shared" si="10"/>
        <v>0</v>
      </c>
      <c r="M102" s="204">
        <f t="shared" si="11"/>
        <v>0</v>
      </c>
      <c r="N102" s="204">
        <f t="shared" si="12"/>
        <v>0</v>
      </c>
      <c r="O102" s="204">
        <f t="shared" si="13"/>
        <v>0</v>
      </c>
      <c r="Q102" s="236"/>
    </row>
    <row r="103" spans="1:18" s="235" customFormat="1">
      <c r="A103" s="182">
        <v>81</v>
      </c>
      <c r="B103" s="187" t="s">
        <v>207</v>
      </c>
      <c r="C103" s="183" t="s">
        <v>15</v>
      </c>
      <c r="D103" s="183">
        <v>53</v>
      </c>
      <c r="E103" s="204"/>
      <c r="F103" s="204"/>
      <c r="G103" s="205">
        <f t="shared" si="7"/>
        <v>0</v>
      </c>
      <c r="H103" s="185"/>
      <c r="I103" s="184"/>
      <c r="J103" s="204">
        <f t="shared" si="8"/>
        <v>0</v>
      </c>
      <c r="K103" s="204">
        <f t="shared" si="9"/>
        <v>0</v>
      </c>
      <c r="L103" s="204">
        <f t="shared" si="10"/>
        <v>0</v>
      </c>
      <c r="M103" s="204">
        <f t="shared" si="11"/>
        <v>0</v>
      </c>
      <c r="N103" s="204">
        <f t="shared" si="12"/>
        <v>0</v>
      </c>
      <c r="O103" s="204">
        <f t="shared" si="13"/>
        <v>0</v>
      </c>
      <c r="Q103" s="236"/>
      <c r="R103" s="236"/>
    </row>
    <row r="104" spans="1:18" s="235" customFormat="1">
      <c r="A104" s="214">
        <v>82</v>
      </c>
      <c r="B104" s="187" t="s">
        <v>176</v>
      </c>
      <c r="C104" s="183" t="s">
        <v>15</v>
      </c>
      <c r="D104" s="183">
        <v>53</v>
      </c>
      <c r="E104" s="204"/>
      <c r="F104" s="204"/>
      <c r="G104" s="205">
        <f t="shared" si="7"/>
        <v>0</v>
      </c>
      <c r="H104" s="185"/>
      <c r="I104" s="204"/>
      <c r="J104" s="204">
        <f t="shared" si="8"/>
        <v>0</v>
      </c>
      <c r="K104" s="204">
        <f t="shared" si="9"/>
        <v>0</v>
      </c>
      <c r="L104" s="204">
        <f t="shared" si="10"/>
        <v>0</v>
      </c>
      <c r="M104" s="204">
        <f t="shared" si="11"/>
        <v>0</v>
      </c>
      <c r="N104" s="204">
        <f t="shared" si="12"/>
        <v>0</v>
      </c>
      <c r="O104" s="204">
        <f t="shared" si="13"/>
        <v>0</v>
      </c>
      <c r="Q104" s="236"/>
    </row>
    <row r="105" spans="1:18" s="235" customFormat="1">
      <c r="A105" s="182">
        <v>83</v>
      </c>
      <c r="B105" s="187" t="s">
        <v>129</v>
      </c>
      <c r="C105" s="183" t="s">
        <v>15</v>
      </c>
      <c r="D105" s="183">
        <v>53</v>
      </c>
      <c r="E105" s="204"/>
      <c r="F105" s="204"/>
      <c r="G105" s="205">
        <f t="shared" si="7"/>
        <v>0</v>
      </c>
      <c r="H105" s="185"/>
      <c r="I105" s="204"/>
      <c r="J105" s="204">
        <f t="shared" si="8"/>
        <v>0</v>
      </c>
      <c r="K105" s="204">
        <f t="shared" si="9"/>
        <v>0</v>
      </c>
      <c r="L105" s="204">
        <f t="shared" si="10"/>
        <v>0</v>
      </c>
      <c r="M105" s="204">
        <f t="shared" si="11"/>
        <v>0</v>
      </c>
      <c r="N105" s="204">
        <f t="shared" si="12"/>
        <v>0</v>
      </c>
      <c r="O105" s="204">
        <f t="shared" si="13"/>
        <v>0</v>
      </c>
      <c r="Q105" s="236"/>
    </row>
    <row r="106" spans="1:18" s="235" customFormat="1">
      <c r="A106" s="214">
        <v>84</v>
      </c>
      <c r="B106" s="187" t="s">
        <v>177</v>
      </c>
      <c r="C106" s="183" t="s">
        <v>15</v>
      </c>
      <c r="D106" s="183">
        <v>53</v>
      </c>
      <c r="E106" s="204"/>
      <c r="F106" s="204"/>
      <c r="G106" s="205">
        <f t="shared" si="7"/>
        <v>0</v>
      </c>
      <c r="H106" s="185"/>
      <c r="I106" s="204"/>
      <c r="J106" s="204">
        <f t="shared" si="8"/>
        <v>0</v>
      </c>
      <c r="K106" s="204">
        <f t="shared" si="9"/>
        <v>0</v>
      </c>
      <c r="L106" s="204">
        <f t="shared" si="10"/>
        <v>0</v>
      </c>
      <c r="M106" s="204">
        <f t="shared" si="11"/>
        <v>0</v>
      </c>
      <c r="N106" s="204">
        <f t="shared" si="12"/>
        <v>0</v>
      </c>
      <c r="O106" s="204">
        <f t="shared" si="13"/>
        <v>0</v>
      </c>
      <c r="Q106" s="236"/>
    </row>
    <row r="107" spans="1:18" s="235" customFormat="1">
      <c r="A107" s="182">
        <v>85</v>
      </c>
      <c r="B107" s="187" t="s">
        <v>178</v>
      </c>
      <c r="C107" s="183" t="s">
        <v>15</v>
      </c>
      <c r="D107" s="183">
        <v>53</v>
      </c>
      <c r="E107" s="204"/>
      <c r="F107" s="204"/>
      <c r="G107" s="205">
        <f t="shared" si="7"/>
        <v>0</v>
      </c>
      <c r="H107" s="185"/>
      <c r="I107" s="204"/>
      <c r="J107" s="204">
        <f t="shared" si="8"/>
        <v>0</v>
      </c>
      <c r="K107" s="204">
        <f t="shared" si="9"/>
        <v>0</v>
      </c>
      <c r="L107" s="204">
        <f t="shared" si="10"/>
        <v>0</v>
      </c>
      <c r="M107" s="204">
        <f t="shared" si="11"/>
        <v>0</v>
      </c>
      <c r="N107" s="204">
        <f t="shared" si="12"/>
        <v>0</v>
      </c>
      <c r="O107" s="204">
        <f t="shared" si="13"/>
        <v>0</v>
      </c>
      <c r="Q107" s="236"/>
    </row>
    <row r="108" spans="1:18" s="235" customFormat="1">
      <c r="A108" s="214">
        <v>86</v>
      </c>
      <c r="B108" s="187" t="s">
        <v>180</v>
      </c>
      <c r="C108" s="183" t="s">
        <v>17</v>
      </c>
      <c r="D108" s="213">
        <v>25</v>
      </c>
      <c r="E108" s="204"/>
      <c r="F108" s="204"/>
      <c r="G108" s="205">
        <f t="shared" si="7"/>
        <v>0</v>
      </c>
      <c r="H108" s="185"/>
      <c r="I108" s="204"/>
      <c r="J108" s="204">
        <f t="shared" si="8"/>
        <v>0</v>
      </c>
      <c r="K108" s="204">
        <f t="shared" si="9"/>
        <v>0</v>
      </c>
      <c r="L108" s="204">
        <f t="shared" si="10"/>
        <v>0</v>
      </c>
      <c r="M108" s="204">
        <f t="shared" si="11"/>
        <v>0</v>
      </c>
      <c r="N108" s="204">
        <f t="shared" si="12"/>
        <v>0</v>
      </c>
      <c r="O108" s="204">
        <f t="shared" si="13"/>
        <v>0</v>
      </c>
      <c r="Q108" s="236"/>
    </row>
    <row r="109" spans="1:18" s="71" customFormat="1" ht="12" customHeight="1">
      <c r="A109" s="164"/>
      <c r="B109" s="161" t="s">
        <v>212</v>
      </c>
      <c r="C109" s="166"/>
      <c r="D109" s="180"/>
      <c r="E109" s="204"/>
      <c r="F109" s="204"/>
      <c r="G109" s="205"/>
      <c r="H109" s="204"/>
      <c r="I109" s="204"/>
      <c r="J109" s="204">
        <f t="shared" si="8"/>
        <v>0</v>
      </c>
      <c r="K109" s="204">
        <f t="shared" si="9"/>
        <v>0</v>
      </c>
      <c r="L109" s="204">
        <f t="shared" si="10"/>
        <v>0</v>
      </c>
      <c r="M109" s="204">
        <f t="shared" si="11"/>
        <v>0</v>
      </c>
      <c r="N109" s="204">
        <f t="shared" si="12"/>
        <v>0</v>
      </c>
      <c r="O109" s="204">
        <f t="shared" si="13"/>
        <v>0</v>
      </c>
      <c r="P109" s="70"/>
      <c r="Q109" s="208"/>
    </row>
    <row r="110" spans="1:18" s="235" customFormat="1" ht="51">
      <c r="A110" s="182">
        <v>87</v>
      </c>
      <c r="B110" s="187" t="s">
        <v>189</v>
      </c>
      <c r="C110" s="183" t="s">
        <v>15</v>
      </c>
      <c r="D110" s="213">
        <v>2</v>
      </c>
      <c r="E110" s="204"/>
      <c r="F110" s="204"/>
      <c r="G110" s="205">
        <f t="shared" si="7"/>
        <v>0</v>
      </c>
      <c r="H110" s="185"/>
      <c r="I110" s="184"/>
      <c r="J110" s="204">
        <f t="shared" si="8"/>
        <v>0</v>
      </c>
      <c r="K110" s="204">
        <f t="shared" si="9"/>
        <v>0</v>
      </c>
      <c r="L110" s="204">
        <f t="shared" si="10"/>
        <v>0</v>
      </c>
      <c r="M110" s="204">
        <f t="shared" si="11"/>
        <v>0</v>
      </c>
      <c r="N110" s="204">
        <f t="shared" si="12"/>
        <v>0</v>
      </c>
      <c r="O110" s="204">
        <f t="shared" si="13"/>
        <v>0</v>
      </c>
      <c r="Q110" s="236"/>
      <c r="R110" s="236"/>
    </row>
    <row r="111" spans="1:18" s="71" customFormat="1" ht="12" customHeight="1">
      <c r="A111" s="164"/>
      <c r="B111" s="199" t="s">
        <v>115</v>
      </c>
      <c r="C111" s="166"/>
      <c r="D111" s="180"/>
      <c r="E111" s="204"/>
      <c r="F111" s="204"/>
      <c r="G111" s="205"/>
      <c r="H111" s="204"/>
      <c r="I111" s="204"/>
      <c r="J111" s="204">
        <f t="shared" si="8"/>
        <v>0</v>
      </c>
      <c r="K111" s="204">
        <f t="shared" si="9"/>
        <v>0</v>
      </c>
      <c r="L111" s="204">
        <f t="shared" si="10"/>
        <v>0</v>
      </c>
      <c r="M111" s="204">
        <f t="shared" si="11"/>
        <v>0</v>
      </c>
      <c r="N111" s="204">
        <f t="shared" si="12"/>
        <v>0</v>
      </c>
      <c r="O111" s="204">
        <f t="shared" si="13"/>
        <v>0</v>
      </c>
      <c r="P111" s="70"/>
      <c r="Q111" s="208"/>
    </row>
    <row r="112" spans="1:18" s="71" customFormat="1" ht="12" customHeight="1">
      <c r="A112" s="164"/>
      <c r="B112" s="161" t="s">
        <v>169</v>
      </c>
      <c r="C112" s="166"/>
      <c r="D112" s="180"/>
      <c r="E112" s="204"/>
      <c r="F112" s="204"/>
      <c r="G112" s="205"/>
      <c r="H112" s="204"/>
      <c r="I112" s="204"/>
      <c r="J112" s="204">
        <f t="shared" si="8"/>
        <v>0</v>
      </c>
      <c r="K112" s="204">
        <f t="shared" si="9"/>
        <v>0</v>
      </c>
      <c r="L112" s="204">
        <f t="shared" si="10"/>
        <v>0</v>
      </c>
      <c r="M112" s="204">
        <f t="shared" si="11"/>
        <v>0</v>
      </c>
      <c r="N112" s="204">
        <f t="shared" si="12"/>
        <v>0</v>
      </c>
      <c r="O112" s="204">
        <f t="shared" si="13"/>
        <v>0</v>
      </c>
      <c r="P112" s="70"/>
      <c r="Q112" s="208"/>
    </row>
    <row r="113" spans="1:18" s="235" customFormat="1">
      <c r="A113" s="182">
        <v>88</v>
      </c>
      <c r="B113" s="187" t="s">
        <v>190</v>
      </c>
      <c r="C113" s="183" t="s">
        <v>15</v>
      </c>
      <c r="D113" s="213">
        <v>10.7</v>
      </c>
      <c r="E113" s="204"/>
      <c r="F113" s="204"/>
      <c r="G113" s="205">
        <f t="shared" si="7"/>
        <v>0</v>
      </c>
      <c r="H113" s="185"/>
      <c r="I113" s="184"/>
      <c r="J113" s="204">
        <f t="shared" si="8"/>
        <v>0</v>
      </c>
      <c r="K113" s="204">
        <f t="shared" si="9"/>
        <v>0</v>
      </c>
      <c r="L113" s="204">
        <f t="shared" si="10"/>
        <v>0</v>
      </c>
      <c r="M113" s="204">
        <f t="shared" si="11"/>
        <v>0</v>
      </c>
      <c r="N113" s="204">
        <f t="shared" si="12"/>
        <v>0</v>
      </c>
      <c r="O113" s="204">
        <f t="shared" si="13"/>
        <v>0</v>
      </c>
      <c r="Q113" s="236"/>
      <c r="R113" s="236"/>
    </row>
    <row r="114" spans="1:18" s="235" customFormat="1">
      <c r="A114" s="182">
        <v>89</v>
      </c>
      <c r="B114" s="187" t="s">
        <v>130</v>
      </c>
      <c r="C114" s="183" t="s">
        <v>15</v>
      </c>
      <c r="D114" s="213">
        <v>10.7</v>
      </c>
      <c r="E114" s="204"/>
      <c r="F114" s="204"/>
      <c r="G114" s="205">
        <f t="shared" si="7"/>
        <v>0</v>
      </c>
      <c r="H114" s="185"/>
      <c r="I114" s="204"/>
      <c r="J114" s="204">
        <f t="shared" si="8"/>
        <v>0</v>
      </c>
      <c r="K114" s="204">
        <f t="shared" si="9"/>
        <v>0</v>
      </c>
      <c r="L114" s="204">
        <f t="shared" si="10"/>
        <v>0</v>
      </c>
      <c r="M114" s="204">
        <f t="shared" si="11"/>
        <v>0</v>
      </c>
      <c r="N114" s="204">
        <f t="shared" si="12"/>
        <v>0</v>
      </c>
      <c r="O114" s="204">
        <f t="shared" si="13"/>
        <v>0</v>
      </c>
      <c r="Q114" s="236"/>
    </row>
    <row r="115" spans="1:18" s="235" customFormat="1">
      <c r="A115" s="182">
        <v>90</v>
      </c>
      <c r="B115" s="187" t="s">
        <v>191</v>
      </c>
      <c r="C115" s="183" t="s">
        <v>15</v>
      </c>
      <c r="D115" s="213">
        <v>10.7</v>
      </c>
      <c r="E115" s="204"/>
      <c r="F115" s="204"/>
      <c r="G115" s="205">
        <f t="shared" si="7"/>
        <v>0</v>
      </c>
      <c r="H115" s="185"/>
      <c r="I115" s="204"/>
      <c r="J115" s="204">
        <f t="shared" si="8"/>
        <v>0</v>
      </c>
      <c r="K115" s="204">
        <f t="shared" si="9"/>
        <v>0</v>
      </c>
      <c r="L115" s="204">
        <f t="shared" si="10"/>
        <v>0</v>
      </c>
      <c r="M115" s="204">
        <f t="shared" si="11"/>
        <v>0</v>
      </c>
      <c r="N115" s="204">
        <f t="shared" si="12"/>
        <v>0</v>
      </c>
      <c r="O115" s="204">
        <f t="shared" si="13"/>
        <v>0</v>
      </c>
      <c r="Q115" s="236"/>
    </row>
    <row r="116" spans="1:18" s="235" customFormat="1">
      <c r="A116" s="182">
        <v>91</v>
      </c>
      <c r="B116" s="187" t="s">
        <v>192</v>
      </c>
      <c r="C116" s="183" t="s">
        <v>15</v>
      </c>
      <c r="D116" s="213">
        <v>10.7</v>
      </c>
      <c r="E116" s="204"/>
      <c r="F116" s="204"/>
      <c r="G116" s="205">
        <f t="shared" si="7"/>
        <v>0</v>
      </c>
      <c r="H116" s="185"/>
      <c r="I116" s="204"/>
      <c r="J116" s="204">
        <f t="shared" si="8"/>
        <v>0</v>
      </c>
      <c r="K116" s="204">
        <f t="shared" si="9"/>
        <v>0</v>
      </c>
      <c r="L116" s="204">
        <f t="shared" si="10"/>
        <v>0</v>
      </c>
      <c r="M116" s="204">
        <f t="shared" si="11"/>
        <v>0</v>
      </c>
      <c r="N116" s="204">
        <f t="shared" si="12"/>
        <v>0</v>
      </c>
      <c r="O116" s="204">
        <f t="shared" si="13"/>
        <v>0</v>
      </c>
      <c r="Q116" s="236"/>
    </row>
    <row r="117" spans="1:18" s="71" customFormat="1" ht="12" customHeight="1">
      <c r="A117" s="164"/>
      <c r="B117" s="161" t="s">
        <v>195</v>
      </c>
      <c r="C117" s="166"/>
      <c r="D117" s="180"/>
      <c r="E117" s="204"/>
      <c r="F117" s="204"/>
      <c r="G117" s="205"/>
      <c r="H117" s="204"/>
      <c r="I117" s="204"/>
      <c r="J117" s="204">
        <f t="shared" si="8"/>
        <v>0</v>
      </c>
      <c r="K117" s="204">
        <f t="shared" si="9"/>
        <v>0</v>
      </c>
      <c r="L117" s="204">
        <f t="shared" si="10"/>
        <v>0</v>
      </c>
      <c r="M117" s="204">
        <f t="shared" si="11"/>
        <v>0</v>
      </c>
      <c r="N117" s="204">
        <f t="shared" si="12"/>
        <v>0</v>
      </c>
      <c r="O117" s="204">
        <f t="shared" si="13"/>
        <v>0</v>
      </c>
      <c r="P117" s="70"/>
      <c r="Q117" s="208"/>
    </row>
    <row r="118" spans="1:18" s="235" customFormat="1">
      <c r="A118" s="182">
        <v>92</v>
      </c>
      <c r="B118" s="187" t="s">
        <v>190</v>
      </c>
      <c r="C118" s="183" t="s">
        <v>15</v>
      </c>
      <c r="D118" s="213">
        <v>25.1</v>
      </c>
      <c r="E118" s="204"/>
      <c r="F118" s="204"/>
      <c r="G118" s="205">
        <f t="shared" si="7"/>
        <v>0</v>
      </c>
      <c r="H118" s="185"/>
      <c r="I118" s="184"/>
      <c r="J118" s="204">
        <f t="shared" si="8"/>
        <v>0</v>
      </c>
      <c r="K118" s="204">
        <f t="shared" si="9"/>
        <v>0</v>
      </c>
      <c r="L118" s="204">
        <f t="shared" si="10"/>
        <v>0</v>
      </c>
      <c r="M118" s="204">
        <f t="shared" si="11"/>
        <v>0</v>
      </c>
      <c r="N118" s="204">
        <f t="shared" si="12"/>
        <v>0</v>
      </c>
      <c r="O118" s="204">
        <f t="shared" si="13"/>
        <v>0</v>
      </c>
      <c r="Q118" s="236"/>
      <c r="R118" s="236"/>
    </row>
    <row r="119" spans="1:18" s="235" customFormat="1">
      <c r="A119" s="182">
        <v>93</v>
      </c>
      <c r="B119" s="187" t="s">
        <v>130</v>
      </c>
      <c r="C119" s="183" t="s">
        <v>15</v>
      </c>
      <c r="D119" s="213">
        <v>25.1</v>
      </c>
      <c r="E119" s="204"/>
      <c r="F119" s="204"/>
      <c r="G119" s="205">
        <f t="shared" si="7"/>
        <v>0</v>
      </c>
      <c r="H119" s="185"/>
      <c r="I119" s="204"/>
      <c r="J119" s="204">
        <f t="shared" si="8"/>
        <v>0</v>
      </c>
      <c r="K119" s="204">
        <f t="shared" si="9"/>
        <v>0</v>
      </c>
      <c r="L119" s="204">
        <f t="shared" si="10"/>
        <v>0</v>
      </c>
      <c r="M119" s="204">
        <f t="shared" si="11"/>
        <v>0</v>
      </c>
      <c r="N119" s="204">
        <f t="shared" si="12"/>
        <v>0</v>
      </c>
      <c r="O119" s="204">
        <f t="shared" si="13"/>
        <v>0</v>
      </c>
      <c r="Q119" s="236"/>
    </row>
    <row r="120" spans="1:18" s="235" customFormat="1">
      <c r="A120" s="182">
        <v>94</v>
      </c>
      <c r="B120" s="187" t="s">
        <v>191</v>
      </c>
      <c r="C120" s="183" t="s">
        <v>15</v>
      </c>
      <c r="D120" s="213">
        <v>25.1</v>
      </c>
      <c r="E120" s="204"/>
      <c r="F120" s="204"/>
      <c r="G120" s="205">
        <f t="shared" si="7"/>
        <v>0</v>
      </c>
      <c r="H120" s="185"/>
      <c r="I120" s="204"/>
      <c r="J120" s="204">
        <f t="shared" si="8"/>
        <v>0</v>
      </c>
      <c r="K120" s="204">
        <f t="shared" si="9"/>
        <v>0</v>
      </c>
      <c r="L120" s="204">
        <f t="shared" si="10"/>
        <v>0</v>
      </c>
      <c r="M120" s="204">
        <f t="shared" si="11"/>
        <v>0</v>
      </c>
      <c r="N120" s="204">
        <f t="shared" si="12"/>
        <v>0</v>
      </c>
      <c r="O120" s="204">
        <f t="shared" si="13"/>
        <v>0</v>
      </c>
      <c r="Q120" s="236"/>
    </row>
    <row r="121" spans="1:18" s="235" customFormat="1">
      <c r="A121" s="182">
        <v>95</v>
      </c>
      <c r="B121" s="187" t="s">
        <v>192</v>
      </c>
      <c r="C121" s="183" t="s">
        <v>15</v>
      </c>
      <c r="D121" s="213">
        <v>25.1</v>
      </c>
      <c r="E121" s="204"/>
      <c r="F121" s="204"/>
      <c r="G121" s="205">
        <f t="shared" si="7"/>
        <v>0</v>
      </c>
      <c r="H121" s="185"/>
      <c r="I121" s="204"/>
      <c r="J121" s="204">
        <f t="shared" si="8"/>
        <v>0</v>
      </c>
      <c r="K121" s="204">
        <f t="shared" si="9"/>
        <v>0</v>
      </c>
      <c r="L121" s="204">
        <f t="shared" si="10"/>
        <v>0</v>
      </c>
      <c r="M121" s="204">
        <f t="shared" si="11"/>
        <v>0</v>
      </c>
      <c r="N121" s="204">
        <f t="shared" si="12"/>
        <v>0</v>
      </c>
      <c r="O121" s="204">
        <f t="shared" si="13"/>
        <v>0</v>
      </c>
      <c r="Q121" s="236"/>
    </row>
    <row r="122" spans="1:18" s="71" customFormat="1" ht="12" customHeight="1">
      <c r="A122" s="164"/>
      <c r="B122" s="161" t="s">
        <v>196</v>
      </c>
      <c r="C122" s="166"/>
      <c r="D122" s="180"/>
      <c r="E122" s="204"/>
      <c r="F122" s="204"/>
      <c r="G122" s="205"/>
      <c r="H122" s="204"/>
      <c r="I122" s="204"/>
      <c r="J122" s="204">
        <f t="shared" si="8"/>
        <v>0</v>
      </c>
      <c r="K122" s="204">
        <f t="shared" si="9"/>
        <v>0</v>
      </c>
      <c r="L122" s="204">
        <f t="shared" si="10"/>
        <v>0</v>
      </c>
      <c r="M122" s="204">
        <f t="shared" si="11"/>
        <v>0</v>
      </c>
      <c r="N122" s="204">
        <f t="shared" si="12"/>
        <v>0</v>
      </c>
      <c r="O122" s="204">
        <f t="shared" si="13"/>
        <v>0</v>
      </c>
      <c r="P122" s="70"/>
      <c r="Q122" s="208"/>
    </row>
    <row r="123" spans="1:18" s="235" customFormat="1">
      <c r="A123" s="182">
        <v>96</v>
      </c>
      <c r="B123" s="187" t="s">
        <v>190</v>
      </c>
      <c r="C123" s="183" t="s">
        <v>15</v>
      </c>
      <c r="D123" s="213">
        <v>31</v>
      </c>
      <c r="E123" s="204"/>
      <c r="F123" s="204"/>
      <c r="G123" s="205">
        <f t="shared" si="7"/>
        <v>0</v>
      </c>
      <c r="H123" s="185"/>
      <c r="I123" s="184"/>
      <c r="J123" s="204">
        <f t="shared" si="8"/>
        <v>0</v>
      </c>
      <c r="K123" s="204">
        <f t="shared" si="9"/>
        <v>0</v>
      </c>
      <c r="L123" s="204">
        <f t="shared" si="10"/>
        <v>0</v>
      </c>
      <c r="M123" s="204">
        <f t="shared" si="11"/>
        <v>0</v>
      </c>
      <c r="N123" s="204">
        <f t="shared" si="12"/>
        <v>0</v>
      </c>
      <c r="O123" s="204">
        <f t="shared" si="13"/>
        <v>0</v>
      </c>
      <c r="Q123" s="236"/>
      <c r="R123" s="236"/>
    </row>
    <row r="124" spans="1:18" s="235" customFormat="1">
      <c r="A124" s="182">
        <v>97</v>
      </c>
      <c r="B124" s="187" t="s">
        <v>213</v>
      </c>
      <c r="C124" s="183" t="s">
        <v>15</v>
      </c>
      <c r="D124" s="213">
        <v>31</v>
      </c>
      <c r="E124" s="204"/>
      <c r="F124" s="204"/>
      <c r="G124" s="205">
        <f t="shared" si="7"/>
        <v>0</v>
      </c>
      <c r="H124" s="185"/>
      <c r="I124" s="184"/>
      <c r="J124" s="204">
        <f t="shared" si="8"/>
        <v>0</v>
      </c>
      <c r="K124" s="204">
        <f t="shared" si="9"/>
        <v>0</v>
      </c>
      <c r="L124" s="204">
        <f t="shared" si="10"/>
        <v>0</v>
      </c>
      <c r="M124" s="204">
        <f t="shared" si="11"/>
        <v>0</v>
      </c>
      <c r="N124" s="204">
        <f t="shared" si="12"/>
        <v>0</v>
      </c>
      <c r="O124" s="204">
        <f t="shared" si="13"/>
        <v>0</v>
      </c>
      <c r="Q124" s="236"/>
      <c r="R124" s="236"/>
    </row>
    <row r="125" spans="1:18" s="235" customFormat="1">
      <c r="A125" s="182">
        <v>98</v>
      </c>
      <c r="B125" s="187" t="s">
        <v>214</v>
      </c>
      <c r="C125" s="183" t="s">
        <v>15</v>
      </c>
      <c r="D125" s="213">
        <v>31</v>
      </c>
      <c r="E125" s="204"/>
      <c r="F125" s="204"/>
      <c r="G125" s="205">
        <f t="shared" si="7"/>
        <v>0</v>
      </c>
      <c r="H125" s="185"/>
      <c r="I125" s="184"/>
      <c r="J125" s="204">
        <f t="shared" si="8"/>
        <v>0</v>
      </c>
      <c r="K125" s="204">
        <f t="shared" si="9"/>
        <v>0</v>
      </c>
      <c r="L125" s="204">
        <f t="shared" si="10"/>
        <v>0</v>
      </c>
      <c r="M125" s="204">
        <f t="shared" si="11"/>
        <v>0</v>
      </c>
      <c r="N125" s="204">
        <f t="shared" si="12"/>
        <v>0</v>
      </c>
      <c r="O125" s="204">
        <f t="shared" si="13"/>
        <v>0</v>
      </c>
      <c r="Q125" s="236"/>
      <c r="R125" s="236"/>
    </row>
    <row r="126" spans="1:18" s="235" customFormat="1">
      <c r="A126" s="182">
        <v>99</v>
      </c>
      <c r="B126" s="187" t="s">
        <v>130</v>
      </c>
      <c r="C126" s="183" t="s">
        <v>15</v>
      </c>
      <c r="D126" s="213">
        <v>31</v>
      </c>
      <c r="E126" s="204"/>
      <c r="F126" s="204"/>
      <c r="G126" s="205">
        <f t="shared" si="7"/>
        <v>0</v>
      </c>
      <c r="H126" s="185"/>
      <c r="I126" s="204"/>
      <c r="J126" s="204">
        <f t="shared" si="8"/>
        <v>0</v>
      </c>
      <c r="K126" s="204">
        <f t="shared" si="9"/>
        <v>0</v>
      </c>
      <c r="L126" s="204">
        <f t="shared" si="10"/>
        <v>0</v>
      </c>
      <c r="M126" s="204">
        <f t="shared" si="11"/>
        <v>0</v>
      </c>
      <c r="N126" s="204">
        <f t="shared" si="12"/>
        <v>0</v>
      </c>
      <c r="O126" s="204">
        <f t="shared" si="13"/>
        <v>0</v>
      </c>
      <c r="Q126" s="236"/>
    </row>
    <row r="127" spans="1:18" s="235" customFormat="1">
      <c r="A127" s="182">
        <v>100</v>
      </c>
      <c r="B127" s="187" t="s">
        <v>191</v>
      </c>
      <c r="C127" s="183" t="s">
        <v>15</v>
      </c>
      <c r="D127" s="213">
        <v>31</v>
      </c>
      <c r="E127" s="204"/>
      <c r="F127" s="204"/>
      <c r="G127" s="205">
        <f t="shared" si="7"/>
        <v>0</v>
      </c>
      <c r="H127" s="185"/>
      <c r="I127" s="204"/>
      <c r="J127" s="204">
        <f t="shared" si="8"/>
        <v>0</v>
      </c>
      <c r="K127" s="204">
        <f t="shared" si="9"/>
        <v>0</v>
      </c>
      <c r="L127" s="204">
        <f t="shared" si="10"/>
        <v>0</v>
      </c>
      <c r="M127" s="204">
        <f t="shared" si="11"/>
        <v>0</v>
      </c>
      <c r="N127" s="204">
        <f t="shared" si="12"/>
        <v>0</v>
      </c>
      <c r="O127" s="204">
        <f t="shared" si="13"/>
        <v>0</v>
      </c>
      <c r="Q127" s="236"/>
    </row>
    <row r="128" spans="1:18" s="235" customFormat="1">
      <c r="A128" s="182">
        <v>101</v>
      </c>
      <c r="B128" s="187" t="s">
        <v>192</v>
      </c>
      <c r="C128" s="183" t="s">
        <v>15</v>
      </c>
      <c r="D128" s="213">
        <v>31</v>
      </c>
      <c r="E128" s="204"/>
      <c r="F128" s="204"/>
      <c r="G128" s="205">
        <f t="shared" si="7"/>
        <v>0</v>
      </c>
      <c r="H128" s="185"/>
      <c r="I128" s="204"/>
      <c r="J128" s="204">
        <f t="shared" si="8"/>
        <v>0</v>
      </c>
      <c r="K128" s="204">
        <f t="shared" si="9"/>
        <v>0</v>
      </c>
      <c r="L128" s="204">
        <f t="shared" si="10"/>
        <v>0</v>
      </c>
      <c r="M128" s="204">
        <f t="shared" si="11"/>
        <v>0</v>
      </c>
      <c r="N128" s="204">
        <f t="shared" si="12"/>
        <v>0</v>
      </c>
      <c r="O128" s="204">
        <f t="shared" si="13"/>
        <v>0</v>
      </c>
      <c r="Q128" s="236"/>
    </row>
    <row r="129" spans="1:18" s="71" customFormat="1" ht="12" customHeight="1">
      <c r="A129" s="164"/>
      <c r="B129" s="161" t="s">
        <v>201</v>
      </c>
      <c r="C129" s="166"/>
      <c r="D129" s="180"/>
      <c r="E129" s="204"/>
      <c r="F129" s="204"/>
      <c r="G129" s="205"/>
      <c r="H129" s="204"/>
      <c r="I129" s="204"/>
      <c r="J129" s="204">
        <f t="shared" si="8"/>
        <v>0</v>
      </c>
      <c r="K129" s="204">
        <f t="shared" si="9"/>
        <v>0</v>
      </c>
      <c r="L129" s="204">
        <f t="shared" si="10"/>
        <v>0</v>
      </c>
      <c r="M129" s="204">
        <f t="shared" si="11"/>
        <v>0</v>
      </c>
      <c r="N129" s="204">
        <f t="shared" si="12"/>
        <v>0</v>
      </c>
      <c r="O129" s="204">
        <f t="shared" si="13"/>
        <v>0</v>
      </c>
      <c r="P129" s="70"/>
      <c r="Q129" s="208"/>
    </row>
    <row r="130" spans="1:18" s="235" customFormat="1">
      <c r="A130" s="182">
        <v>102</v>
      </c>
      <c r="B130" s="187" t="s">
        <v>190</v>
      </c>
      <c r="C130" s="183" t="s">
        <v>15</v>
      </c>
      <c r="D130" s="213">
        <v>5</v>
      </c>
      <c r="E130" s="204"/>
      <c r="F130" s="204"/>
      <c r="G130" s="205">
        <f t="shared" si="7"/>
        <v>0</v>
      </c>
      <c r="H130" s="185"/>
      <c r="I130" s="184"/>
      <c r="J130" s="204">
        <f t="shared" si="8"/>
        <v>0</v>
      </c>
      <c r="K130" s="204">
        <f t="shared" si="9"/>
        <v>0</v>
      </c>
      <c r="L130" s="204">
        <f t="shared" si="10"/>
        <v>0</v>
      </c>
      <c r="M130" s="204">
        <f t="shared" si="11"/>
        <v>0</v>
      </c>
      <c r="N130" s="204">
        <f t="shared" si="12"/>
        <v>0</v>
      </c>
      <c r="O130" s="204">
        <f t="shared" si="13"/>
        <v>0</v>
      </c>
      <c r="Q130" s="236"/>
      <c r="R130" s="236"/>
    </row>
    <row r="131" spans="1:18" s="235" customFormat="1">
      <c r="A131" s="182">
        <v>103</v>
      </c>
      <c r="B131" s="187" t="s">
        <v>213</v>
      </c>
      <c r="C131" s="183" t="s">
        <v>15</v>
      </c>
      <c r="D131" s="213">
        <v>5</v>
      </c>
      <c r="E131" s="204"/>
      <c r="F131" s="204"/>
      <c r="G131" s="205">
        <f t="shared" si="7"/>
        <v>0</v>
      </c>
      <c r="H131" s="185"/>
      <c r="I131" s="184"/>
      <c r="J131" s="204">
        <f t="shared" si="8"/>
        <v>0</v>
      </c>
      <c r="K131" s="204">
        <f t="shared" si="9"/>
        <v>0</v>
      </c>
      <c r="L131" s="204">
        <f t="shared" si="10"/>
        <v>0</v>
      </c>
      <c r="M131" s="204">
        <f t="shared" si="11"/>
        <v>0</v>
      </c>
      <c r="N131" s="204">
        <f t="shared" si="12"/>
        <v>0</v>
      </c>
      <c r="O131" s="204">
        <f t="shared" si="13"/>
        <v>0</v>
      </c>
      <c r="Q131" s="236"/>
      <c r="R131" s="236"/>
    </row>
    <row r="132" spans="1:18" s="235" customFormat="1">
      <c r="A132" s="182">
        <v>104</v>
      </c>
      <c r="B132" s="187" t="s">
        <v>214</v>
      </c>
      <c r="C132" s="183" t="s">
        <v>15</v>
      </c>
      <c r="D132" s="213">
        <v>5</v>
      </c>
      <c r="E132" s="204"/>
      <c r="F132" s="204"/>
      <c r="G132" s="205">
        <f t="shared" si="7"/>
        <v>0</v>
      </c>
      <c r="H132" s="185"/>
      <c r="I132" s="184"/>
      <c r="J132" s="204">
        <f t="shared" si="8"/>
        <v>0</v>
      </c>
      <c r="K132" s="204">
        <f t="shared" si="9"/>
        <v>0</v>
      </c>
      <c r="L132" s="204">
        <f t="shared" si="10"/>
        <v>0</v>
      </c>
      <c r="M132" s="204">
        <f t="shared" si="11"/>
        <v>0</v>
      </c>
      <c r="N132" s="204">
        <f t="shared" si="12"/>
        <v>0</v>
      </c>
      <c r="O132" s="204">
        <f t="shared" si="13"/>
        <v>0</v>
      </c>
      <c r="Q132" s="236"/>
      <c r="R132" s="236"/>
    </row>
    <row r="133" spans="1:18" s="235" customFormat="1">
      <c r="A133" s="182">
        <v>105</v>
      </c>
      <c r="B133" s="187" t="s">
        <v>130</v>
      </c>
      <c r="C133" s="183" t="s">
        <v>15</v>
      </c>
      <c r="D133" s="213">
        <v>5</v>
      </c>
      <c r="E133" s="204"/>
      <c r="F133" s="204"/>
      <c r="G133" s="205">
        <f t="shared" si="7"/>
        <v>0</v>
      </c>
      <c r="H133" s="185"/>
      <c r="I133" s="204"/>
      <c r="J133" s="204">
        <f t="shared" si="8"/>
        <v>0</v>
      </c>
      <c r="K133" s="204">
        <f t="shared" si="9"/>
        <v>0</v>
      </c>
      <c r="L133" s="204">
        <f t="shared" si="10"/>
        <v>0</v>
      </c>
      <c r="M133" s="204">
        <f t="shared" si="11"/>
        <v>0</v>
      </c>
      <c r="N133" s="204">
        <f t="shared" si="12"/>
        <v>0</v>
      </c>
      <c r="O133" s="204">
        <f t="shared" si="13"/>
        <v>0</v>
      </c>
      <c r="Q133" s="236"/>
    </row>
    <row r="134" spans="1:18" s="235" customFormat="1">
      <c r="A134" s="182">
        <v>106</v>
      </c>
      <c r="B134" s="187" t="s">
        <v>191</v>
      </c>
      <c r="C134" s="183" t="s">
        <v>15</v>
      </c>
      <c r="D134" s="213">
        <v>5</v>
      </c>
      <c r="E134" s="204"/>
      <c r="F134" s="204"/>
      <c r="G134" s="205">
        <f t="shared" si="7"/>
        <v>0</v>
      </c>
      <c r="H134" s="185"/>
      <c r="I134" s="204"/>
      <c r="J134" s="204">
        <f t="shared" si="8"/>
        <v>0</v>
      </c>
      <c r="K134" s="204">
        <f t="shared" si="9"/>
        <v>0</v>
      </c>
      <c r="L134" s="204">
        <f t="shared" si="10"/>
        <v>0</v>
      </c>
      <c r="M134" s="204">
        <f t="shared" si="11"/>
        <v>0</v>
      </c>
      <c r="N134" s="204">
        <f t="shared" si="12"/>
        <v>0</v>
      </c>
      <c r="O134" s="204">
        <f t="shared" si="13"/>
        <v>0</v>
      </c>
      <c r="Q134" s="236"/>
    </row>
    <row r="135" spans="1:18" s="235" customFormat="1">
      <c r="A135" s="182">
        <v>107</v>
      </c>
      <c r="B135" s="187" t="s">
        <v>192</v>
      </c>
      <c r="C135" s="183" t="s">
        <v>15</v>
      </c>
      <c r="D135" s="213">
        <v>5</v>
      </c>
      <c r="E135" s="204"/>
      <c r="F135" s="204"/>
      <c r="G135" s="205">
        <f t="shared" si="7"/>
        <v>0</v>
      </c>
      <c r="H135" s="185"/>
      <c r="I135" s="204"/>
      <c r="J135" s="204">
        <f t="shared" si="8"/>
        <v>0</v>
      </c>
      <c r="K135" s="204">
        <f t="shared" si="9"/>
        <v>0</v>
      </c>
      <c r="L135" s="204">
        <f t="shared" si="10"/>
        <v>0</v>
      </c>
      <c r="M135" s="204">
        <f t="shared" si="11"/>
        <v>0</v>
      </c>
      <c r="N135" s="204">
        <f t="shared" si="12"/>
        <v>0</v>
      </c>
      <c r="O135" s="204">
        <f t="shared" si="13"/>
        <v>0</v>
      </c>
      <c r="Q135" s="236"/>
    </row>
    <row r="136" spans="1:18" s="71" customFormat="1" ht="12" customHeight="1">
      <c r="A136" s="164"/>
      <c r="B136" s="161" t="s">
        <v>202</v>
      </c>
      <c r="C136" s="166"/>
      <c r="D136" s="180"/>
      <c r="E136" s="204"/>
      <c r="F136" s="204"/>
      <c r="G136" s="205"/>
      <c r="H136" s="204"/>
      <c r="I136" s="204"/>
      <c r="J136" s="204">
        <f t="shared" si="8"/>
        <v>0</v>
      </c>
      <c r="K136" s="204">
        <f t="shared" si="9"/>
        <v>0</v>
      </c>
      <c r="L136" s="204">
        <f t="shared" si="10"/>
        <v>0</v>
      </c>
      <c r="M136" s="204">
        <f t="shared" si="11"/>
        <v>0</v>
      </c>
      <c r="N136" s="204">
        <f t="shared" si="12"/>
        <v>0</v>
      </c>
      <c r="O136" s="204">
        <f t="shared" si="13"/>
        <v>0</v>
      </c>
      <c r="P136" s="70"/>
      <c r="Q136" s="208"/>
    </row>
    <row r="137" spans="1:18" s="235" customFormat="1">
      <c r="A137" s="182">
        <v>108</v>
      </c>
      <c r="B137" s="187" t="s">
        <v>190</v>
      </c>
      <c r="C137" s="183" t="s">
        <v>15</v>
      </c>
      <c r="D137" s="213">
        <v>7.6</v>
      </c>
      <c r="E137" s="204"/>
      <c r="F137" s="204"/>
      <c r="G137" s="205">
        <f t="shared" si="7"/>
        <v>0</v>
      </c>
      <c r="H137" s="185"/>
      <c r="I137" s="184"/>
      <c r="J137" s="204">
        <f t="shared" si="8"/>
        <v>0</v>
      </c>
      <c r="K137" s="204">
        <f t="shared" si="9"/>
        <v>0</v>
      </c>
      <c r="L137" s="204">
        <f t="shared" si="10"/>
        <v>0</v>
      </c>
      <c r="M137" s="204">
        <f t="shared" si="11"/>
        <v>0</v>
      </c>
      <c r="N137" s="204">
        <f t="shared" si="12"/>
        <v>0</v>
      </c>
      <c r="O137" s="204">
        <f t="shared" si="13"/>
        <v>0</v>
      </c>
      <c r="Q137" s="236"/>
      <c r="R137" s="236"/>
    </row>
    <row r="138" spans="1:18" s="235" customFormat="1">
      <c r="A138" s="182">
        <v>109</v>
      </c>
      <c r="B138" s="187" t="s">
        <v>213</v>
      </c>
      <c r="C138" s="183" t="s">
        <v>15</v>
      </c>
      <c r="D138" s="213">
        <v>7.6</v>
      </c>
      <c r="E138" s="204"/>
      <c r="F138" s="204"/>
      <c r="G138" s="205">
        <f t="shared" si="7"/>
        <v>0</v>
      </c>
      <c r="H138" s="185"/>
      <c r="I138" s="184"/>
      <c r="J138" s="204">
        <f t="shared" si="8"/>
        <v>0</v>
      </c>
      <c r="K138" s="204">
        <f t="shared" si="9"/>
        <v>0</v>
      </c>
      <c r="L138" s="204">
        <f t="shared" si="10"/>
        <v>0</v>
      </c>
      <c r="M138" s="204">
        <f t="shared" si="11"/>
        <v>0</v>
      </c>
      <c r="N138" s="204">
        <f t="shared" si="12"/>
        <v>0</v>
      </c>
      <c r="O138" s="204">
        <f t="shared" si="13"/>
        <v>0</v>
      </c>
      <c r="Q138" s="236"/>
      <c r="R138" s="236"/>
    </row>
    <row r="139" spans="1:18" s="235" customFormat="1">
      <c r="A139" s="182">
        <v>110</v>
      </c>
      <c r="B139" s="187" t="s">
        <v>214</v>
      </c>
      <c r="C139" s="183" t="s">
        <v>15</v>
      </c>
      <c r="D139" s="213">
        <v>7.6</v>
      </c>
      <c r="E139" s="204"/>
      <c r="F139" s="204"/>
      <c r="G139" s="205">
        <f t="shared" si="7"/>
        <v>0</v>
      </c>
      <c r="H139" s="185"/>
      <c r="I139" s="184"/>
      <c r="J139" s="204">
        <f t="shared" si="8"/>
        <v>0</v>
      </c>
      <c r="K139" s="204">
        <f t="shared" si="9"/>
        <v>0</v>
      </c>
      <c r="L139" s="204">
        <f t="shared" si="10"/>
        <v>0</v>
      </c>
      <c r="M139" s="204">
        <f t="shared" si="11"/>
        <v>0</v>
      </c>
      <c r="N139" s="204">
        <f t="shared" si="12"/>
        <v>0</v>
      </c>
      <c r="O139" s="204">
        <f t="shared" si="13"/>
        <v>0</v>
      </c>
      <c r="Q139" s="236"/>
      <c r="R139" s="236"/>
    </row>
    <row r="140" spans="1:18" s="235" customFormat="1">
      <c r="A140" s="182">
        <v>111</v>
      </c>
      <c r="B140" s="187" t="s">
        <v>130</v>
      </c>
      <c r="C140" s="183" t="s">
        <v>15</v>
      </c>
      <c r="D140" s="213">
        <v>7.6</v>
      </c>
      <c r="E140" s="204"/>
      <c r="F140" s="204"/>
      <c r="G140" s="205">
        <f t="shared" si="7"/>
        <v>0</v>
      </c>
      <c r="H140" s="185"/>
      <c r="I140" s="204"/>
      <c r="J140" s="204">
        <f t="shared" si="8"/>
        <v>0</v>
      </c>
      <c r="K140" s="204">
        <f t="shared" si="9"/>
        <v>0</v>
      </c>
      <c r="L140" s="204">
        <f t="shared" si="10"/>
        <v>0</v>
      </c>
      <c r="M140" s="204">
        <f t="shared" si="11"/>
        <v>0</v>
      </c>
      <c r="N140" s="204">
        <f t="shared" si="12"/>
        <v>0</v>
      </c>
      <c r="O140" s="204">
        <f t="shared" si="13"/>
        <v>0</v>
      </c>
      <c r="Q140" s="236"/>
    </row>
    <row r="141" spans="1:18" s="235" customFormat="1">
      <c r="A141" s="182">
        <v>112</v>
      </c>
      <c r="B141" s="187" t="s">
        <v>191</v>
      </c>
      <c r="C141" s="183" t="s">
        <v>15</v>
      </c>
      <c r="D141" s="213">
        <v>7.6</v>
      </c>
      <c r="E141" s="204"/>
      <c r="F141" s="204"/>
      <c r="G141" s="205">
        <f t="shared" si="7"/>
        <v>0</v>
      </c>
      <c r="H141" s="185"/>
      <c r="I141" s="204"/>
      <c r="J141" s="204">
        <f t="shared" si="8"/>
        <v>0</v>
      </c>
      <c r="K141" s="204">
        <f t="shared" si="9"/>
        <v>0</v>
      </c>
      <c r="L141" s="204">
        <f t="shared" si="10"/>
        <v>0</v>
      </c>
      <c r="M141" s="204">
        <f t="shared" si="11"/>
        <v>0</v>
      </c>
      <c r="N141" s="204">
        <f t="shared" si="12"/>
        <v>0</v>
      </c>
      <c r="O141" s="204">
        <f t="shared" si="13"/>
        <v>0</v>
      </c>
      <c r="Q141" s="236"/>
    </row>
    <row r="142" spans="1:18" s="235" customFormat="1">
      <c r="A142" s="182">
        <v>113</v>
      </c>
      <c r="B142" s="187" t="s">
        <v>192</v>
      </c>
      <c r="C142" s="183" t="s">
        <v>15</v>
      </c>
      <c r="D142" s="213">
        <v>7.6</v>
      </c>
      <c r="E142" s="204"/>
      <c r="F142" s="204"/>
      <c r="G142" s="205">
        <f t="shared" ref="G142:G147" si="14">SUM(E142*F142)</f>
        <v>0</v>
      </c>
      <c r="H142" s="185"/>
      <c r="I142" s="204"/>
      <c r="J142" s="204">
        <f t="shared" ref="J142:J147" si="15">ROUND(G142+H142+I142,2)</f>
        <v>0</v>
      </c>
      <c r="K142" s="204">
        <f t="shared" ref="K142:K147" si="16">ROUND(D142*E142,2)</f>
        <v>0</v>
      </c>
      <c r="L142" s="204">
        <f t="shared" ref="L142:L147" si="17">ROUND(D142*G142,2)</f>
        <v>0</v>
      </c>
      <c r="M142" s="204">
        <f t="shared" ref="M142:M147" si="18">SUM(D142*H142)</f>
        <v>0</v>
      </c>
      <c r="N142" s="204">
        <f t="shared" ref="N142:N147" si="19">ROUND(D142*I142,2)</f>
        <v>0</v>
      </c>
      <c r="O142" s="204">
        <f t="shared" ref="O142:O147" si="20">ROUND(L142+M142+N142,2)</f>
        <v>0</v>
      </c>
      <c r="Q142" s="236"/>
    </row>
    <row r="143" spans="1:18" s="71" customFormat="1" ht="12" customHeight="1">
      <c r="A143" s="164"/>
      <c r="B143" s="161" t="s">
        <v>203</v>
      </c>
      <c r="C143" s="166"/>
      <c r="D143" s="180"/>
      <c r="E143" s="204"/>
      <c r="F143" s="204"/>
      <c r="G143" s="205"/>
      <c r="H143" s="204"/>
      <c r="I143" s="204"/>
      <c r="J143" s="204">
        <f t="shared" si="15"/>
        <v>0</v>
      </c>
      <c r="K143" s="204">
        <f t="shared" si="16"/>
        <v>0</v>
      </c>
      <c r="L143" s="204">
        <f t="shared" si="17"/>
        <v>0</v>
      </c>
      <c r="M143" s="204">
        <f t="shared" si="18"/>
        <v>0</v>
      </c>
      <c r="N143" s="204">
        <f t="shared" si="19"/>
        <v>0</v>
      </c>
      <c r="O143" s="204">
        <f t="shared" si="20"/>
        <v>0</v>
      </c>
      <c r="P143" s="70"/>
      <c r="Q143" s="208"/>
    </row>
    <row r="144" spans="1:18" s="235" customFormat="1">
      <c r="A144" s="182">
        <v>114</v>
      </c>
      <c r="B144" s="187" t="s">
        <v>190</v>
      </c>
      <c r="C144" s="183" t="s">
        <v>15</v>
      </c>
      <c r="D144" s="213">
        <v>22.7</v>
      </c>
      <c r="E144" s="204"/>
      <c r="F144" s="204"/>
      <c r="G144" s="205">
        <f t="shared" si="14"/>
        <v>0</v>
      </c>
      <c r="H144" s="185"/>
      <c r="I144" s="184"/>
      <c r="J144" s="204">
        <f t="shared" si="15"/>
        <v>0</v>
      </c>
      <c r="K144" s="204">
        <f t="shared" si="16"/>
        <v>0</v>
      </c>
      <c r="L144" s="204">
        <f t="shared" si="17"/>
        <v>0</v>
      </c>
      <c r="M144" s="204">
        <f t="shared" si="18"/>
        <v>0</v>
      </c>
      <c r="N144" s="204">
        <f t="shared" si="19"/>
        <v>0</v>
      </c>
      <c r="O144" s="204">
        <f t="shared" si="20"/>
        <v>0</v>
      </c>
      <c r="Q144" s="236"/>
      <c r="R144" s="236"/>
    </row>
    <row r="145" spans="1:17" s="235" customFormat="1">
      <c r="A145" s="182">
        <v>115</v>
      </c>
      <c r="B145" s="187" t="s">
        <v>130</v>
      </c>
      <c r="C145" s="183" t="s">
        <v>15</v>
      </c>
      <c r="D145" s="213">
        <v>22.7</v>
      </c>
      <c r="E145" s="204"/>
      <c r="F145" s="204"/>
      <c r="G145" s="205">
        <f t="shared" si="14"/>
        <v>0</v>
      </c>
      <c r="H145" s="185"/>
      <c r="I145" s="204"/>
      <c r="J145" s="204">
        <f t="shared" si="15"/>
        <v>0</v>
      </c>
      <c r="K145" s="204">
        <f t="shared" si="16"/>
        <v>0</v>
      </c>
      <c r="L145" s="204">
        <f t="shared" si="17"/>
        <v>0</v>
      </c>
      <c r="M145" s="204">
        <f t="shared" si="18"/>
        <v>0</v>
      </c>
      <c r="N145" s="204">
        <f t="shared" si="19"/>
        <v>0</v>
      </c>
      <c r="O145" s="204">
        <f t="shared" si="20"/>
        <v>0</v>
      </c>
      <c r="Q145" s="236"/>
    </row>
    <row r="146" spans="1:17" s="235" customFormat="1">
      <c r="A146" s="182">
        <v>116</v>
      </c>
      <c r="B146" s="187" t="s">
        <v>191</v>
      </c>
      <c r="C146" s="183" t="s">
        <v>15</v>
      </c>
      <c r="D146" s="213">
        <v>22.7</v>
      </c>
      <c r="E146" s="204"/>
      <c r="F146" s="204"/>
      <c r="G146" s="205">
        <f t="shared" si="14"/>
        <v>0</v>
      </c>
      <c r="H146" s="185"/>
      <c r="I146" s="204"/>
      <c r="J146" s="204">
        <f t="shared" si="15"/>
        <v>0</v>
      </c>
      <c r="K146" s="204">
        <f t="shared" si="16"/>
        <v>0</v>
      </c>
      <c r="L146" s="204">
        <f t="shared" si="17"/>
        <v>0</v>
      </c>
      <c r="M146" s="204">
        <f t="shared" si="18"/>
        <v>0</v>
      </c>
      <c r="N146" s="204">
        <f t="shared" si="19"/>
        <v>0</v>
      </c>
      <c r="O146" s="204">
        <f t="shared" si="20"/>
        <v>0</v>
      </c>
      <c r="Q146" s="236"/>
    </row>
    <row r="147" spans="1:17" s="235" customFormat="1">
      <c r="A147" s="182">
        <v>117</v>
      </c>
      <c r="B147" s="187" t="s">
        <v>192</v>
      </c>
      <c r="C147" s="183" t="s">
        <v>15</v>
      </c>
      <c r="D147" s="213">
        <v>22.7</v>
      </c>
      <c r="E147" s="204"/>
      <c r="F147" s="204"/>
      <c r="G147" s="205">
        <f t="shared" si="14"/>
        <v>0</v>
      </c>
      <c r="H147" s="185"/>
      <c r="I147" s="204"/>
      <c r="J147" s="204">
        <f t="shared" si="15"/>
        <v>0</v>
      </c>
      <c r="K147" s="204">
        <f t="shared" si="16"/>
        <v>0</v>
      </c>
      <c r="L147" s="204">
        <f t="shared" si="17"/>
        <v>0</v>
      </c>
      <c r="M147" s="204">
        <f t="shared" si="18"/>
        <v>0</v>
      </c>
      <c r="N147" s="204">
        <f t="shared" si="19"/>
        <v>0</v>
      </c>
      <c r="O147" s="204">
        <f t="shared" si="20"/>
        <v>0</v>
      </c>
      <c r="Q147" s="236"/>
    </row>
    <row r="148" spans="1:17" ht="25.5">
      <c r="A148" s="164"/>
      <c r="B148" s="167" t="s">
        <v>118</v>
      </c>
      <c r="C148" s="168"/>
      <c r="D148" s="168"/>
      <c r="E148" s="168"/>
      <c r="F148" s="168"/>
      <c r="G148" s="169"/>
      <c r="H148" s="163"/>
      <c r="I148" s="169"/>
      <c r="J148" s="169"/>
      <c r="K148" s="170">
        <f>SUM(K13:K147)</f>
        <v>0</v>
      </c>
      <c r="L148" s="170">
        <f>SUM(L13:L147)</f>
        <v>0</v>
      </c>
      <c r="M148" s="170">
        <f>SUM(M13:M147)</f>
        <v>0</v>
      </c>
      <c r="N148" s="170">
        <f>SUM(N13:N147)</f>
        <v>0</v>
      </c>
      <c r="O148" s="170">
        <f>SUM(O13:O147)</f>
        <v>0</v>
      </c>
    </row>
    <row r="149" spans="1:17">
      <c r="A149" s="97"/>
      <c r="B149" s="98"/>
      <c r="C149" s="99"/>
      <c r="D149" s="181"/>
      <c r="E149" s="100"/>
      <c r="F149" s="100"/>
      <c r="G149" s="100"/>
      <c r="H149" s="100"/>
      <c r="I149" s="100"/>
      <c r="J149" s="100"/>
      <c r="K149" s="100"/>
      <c r="L149" s="100"/>
      <c r="M149" s="100"/>
      <c r="N149" s="100"/>
    </row>
    <row r="150" spans="1:17">
      <c r="A150" s="97"/>
      <c r="B150" s="239"/>
      <c r="D150" s="107"/>
      <c r="E150" s="240"/>
      <c r="K150" s="104"/>
      <c r="L150" s="102"/>
      <c r="M150" s="105"/>
      <c r="N150" s="106"/>
    </row>
    <row r="151" spans="1:17">
      <c r="A151" s="107"/>
      <c r="B151" s="239"/>
      <c r="D151" s="107"/>
      <c r="E151" s="240"/>
      <c r="K151" s="104"/>
      <c r="L151" s="102"/>
      <c r="M151" s="105"/>
      <c r="N151" s="105"/>
      <c r="O151" s="108"/>
    </row>
    <row r="152" spans="1:17">
      <c r="A152" s="107"/>
      <c r="B152" s="67" t="s">
        <v>334</v>
      </c>
      <c r="D152" s="107"/>
      <c r="E152" s="240"/>
      <c r="K152" s="104"/>
      <c r="L152" s="102"/>
      <c r="M152" s="105"/>
      <c r="N152" s="105"/>
      <c r="O152" s="108"/>
    </row>
    <row r="153" spans="1:17">
      <c r="A153" s="107"/>
      <c r="B153" s="156" t="s">
        <v>331</v>
      </c>
      <c r="D153" s="107"/>
      <c r="E153" s="240"/>
      <c r="K153" s="104"/>
      <c r="L153" s="102"/>
      <c r="M153" s="105"/>
      <c r="N153" s="105"/>
      <c r="O153" s="108"/>
    </row>
    <row r="154" spans="1:17">
      <c r="A154" s="107"/>
      <c r="B154" s="156"/>
      <c r="D154" s="107"/>
      <c r="E154" s="240"/>
      <c r="K154" s="104"/>
      <c r="L154" s="102"/>
      <c r="M154" s="105"/>
      <c r="N154" s="105"/>
      <c r="O154" s="108"/>
    </row>
    <row r="155" spans="1:17">
      <c r="A155" s="107"/>
      <c r="B155" s="156"/>
      <c r="D155" s="107"/>
      <c r="E155" s="240"/>
      <c r="K155" s="104"/>
      <c r="L155" s="102"/>
      <c r="M155" s="105"/>
      <c r="N155" s="105"/>
      <c r="O155" s="108"/>
    </row>
    <row r="156" spans="1:17">
      <c r="B156" s="67" t="s">
        <v>333</v>
      </c>
    </row>
    <row r="157" spans="1:17">
      <c r="B157" s="117" t="s">
        <v>332</v>
      </c>
    </row>
    <row r="158" spans="1:17">
      <c r="B158" s="110"/>
    </row>
  </sheetData>
  <mergeCells count="6">
    <mergeCell ref="K9:O9"/>
    <mergeCell ref="A9:A10"/>
    <mergeCell ref="B9:B10"/>
    <mergeCell ref="C9:C10"/>
    <mergeCell ref="D9:D10"/>
    <mergeCell ref="E9:J9"/>
  </mergeCells>
  <pageMargins left="0.25" right="0.25" top="0.75" bottom="0.38" header="0.3" footer="0.3"/>
  <pageSetup scale="85" orientation="landscape"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51"/>
  <sheetViews>
    <sheetView topLeftCell="A22" zoomScale="130" zoomScaleNormal="130" workbookViewId="0">
      <selection activeCell="K9" sqref="K9:O9"/>
    </sheetView>
  </sheetViews>
  <sheetFormatPr defaultRowHeight="12.75"/>
  <cols>
    <col min="1" max="1" width="4.7109375" style="109" customWidth="1"/>
    <col min="2" max="2" width="46.42578125" style="111" customWidth="1"/>
    <col min="3" max="3" width="6" style="109" customWidth="1"/>
    <col min="4" max="4" width="7.28515625" style="109" customWidth="1"/>
    <col min="5" max="5" width="7.5703125" style="70" customWidth="1"/>
    <col min="6" max="6" width="6.85546875" style="70" customWidth="1"/>
    <col min="7" max="7" width="8.140625" style="70" customWidth="1"/>
    <col min="8" max="8" width="9.140625" style="70" customWidth="1"/>
    <col min="9" max="9" width="8.140625" style="70" customWidth="1"/>
    <col min="10" max="10" width="9.42578125" style="70" customWidth="1"/>
    <col min="11" max="11" width="9.28515625" style="70" customWidth="1"/>
    <col min="12" max="12" width="9.140625" style="70" customWidth="1"/>
    <col min="13" max="13" width="9.85546875" style="70" customWidth="1"/>
    <col min="14" max="14" width="8.42578125" style="70" customWidth="1"/>
    <col min="15" max="15" width="10.140625" style="70" customWidth="1"/>
    <col min="16" max="16384" width="9.140625" style="70"/>
  </cols>
  <sheetData>
    <row r="1" spans="1:17" ht="16.5">
      <c r="A1" s="72" t="e">
        <f>#REF!</f>
        <v>#REF!</v>
      </c>
      <c r="B1" s="70"/>
      <c r="C1" s="114"/>
      <c r="D1" s="113" t="s">
        <v>20</v>
      </c>
      <c r="E1" s="74"/>
      <c r="G1" s="76"/>
      <c r="H1" s="74"/>
      <c r="I1" s="74"/>
      <c r="J1" s="74"/>
      <c r="K1" s="77"/>
      <c r="L1" s="74"/>
      <c r="M1" s="74"/>
      <c r="N1" s="74"/>
      <c r="O1" s="74"/>
    </row>
    <row r="2" spans="1:17" ht="16.5">
      <c r="A2" s="72"/>
      <c r="B2" s="176"/>
      <c r="C2" s="114"/>
      <c r="D2" s="113" t="s">
        <v>215</v>
      </c>
      <c r="E2" s="74"/>
      <c r="F2" s="175"/>
      <c r="G2" s="76"/>
      <c r="H2" s="74"/>
      <c r="I2" s="75"/>
      <c r="J2" s="75"/>
      <c r="K2" s="77"/>
      <c r="L2" s="74"/>
      <c r="M2" s="74"/>
      <c r="N2" s="74"/>
      <c r="O2" s="74"/>
    </row>
    <row r="3" spans="1:17" ht="16.5">
      <c r="A3" s="72"/>
      <c r="B3" s="176"/>
      <c r="C3" s="114"/>
      <c r="D3" s="113"/>
      <c r="E3" s="74"/>
      <c r="F3" s="175"/>
      <c r="G3" s="76"/>
      <c r="H3" s="74"/>
      <c r="I3" s="74"/>
      <c r="J3" s="74"/>
      <c r="K3" s="77"/>
      <c r="L3" s="74"/>
      <c r="M3" s="74"/>
      <c r="N3" s="74"/>
      <c r="O3" s="74"/>
    </row>
    <row r="4" spans="1:17" ht="16.5">
      <c r="A4" s="219" t="s">
        <v>156</v>
      </c>
      <c r="B4" s="175"/>
      <c r="C4" s="113"/>
    </row>
    <row r="5" spans="1:17" ht="16.5">
      <c r="A5" s="219" t="s">
        <v>157</v>
      </c>
      <c r="B5" s="79"/>
      <c r="C5" s="80"/>
      <c r="D5" s="177"/>
      <c r="E5" s="81"/>
      <c r="F5" s="83"/>
      <c r="G5" s="84"/>
      <c r="H5" s="84"/>
      <c r="I5" s="84"/>
      <c r="J5" s="84"/>
      <c r="K5" s="85"/>
      <c r="L5" s="85"/>
      <c r="M5" s="85"/>
      <c r="N5" s="85"/>
      <c r="O5" s="85"/>
    </row>
    <row r="6" spans="1:17">
      <c r="A6" s="83" t="s">
        <v>340</v>
      </c>
      <c r="B6" s="79"/>
      <c r="C6" s="80"/>
      <c r="D6" s="177"/>
      <c r="E6" s="81"/>
      <c r="F6" s="83"/>
      <c r="G6" s="84"/>
      <c r="H6" s="84"/>
      <c r="I6" s="84"/>
      <c r="J6" s="84"/>
      <c r="K6" s="85"/>
      <c r="L6" s="85"/>
      <c r="M6" s="85"/>
      <c r="N6" s="85"/>
      <c r="O6" s="85"/>
    </row>
    <row r="7" spans="1:17" ht="16.5">
      <c r="A7" s="70"/>
      <c r="B7" s="86" t="s">
        <v>268</v>
      </c>
      <c r="C7" s="115"/>
      <c r="D7" s="178"/>
      <c r="E7" s="87"/>
      <c r="F7" s="89"/>
      <c r="G7" s="75"/>
      <c r="H7" s="75"/>
      <c r="I7" s="75"/>
      <c r="J7" s="75"/>
      <c r="L7" s="86" t="s">
        <v>95</v>
      </c>
      <c r="M7" s="90"/>
      <c r="N7" s="91">
        <f>O41</f>
        <v>0</v>
      </c>
      <c r="O7" s="92" t="s">
        <v>12</v>
      </c>
    </row>
    <row r="8" spans="1:17">
      <c r="A8" s="93"/>
      <c r="B8" s="70"/>
      <c r="C8" s="93"/>
      <c r="D8" s="179"/>
      <c r="E8" s="86"/>
      <c r="F8" s="86"/>
      <c r="G8" s="86"/>
      <c r="H8" s="86"/>
      <c r="I8" s="86"/>
      <c r="J8" s="86"/>
      <c r="K8" s="89"/>
      <c r="L8" s="70" t="s">
        <v>341</v>
      </c>
      <c r="M8" s="86"/>
      <c r="N8" s="89"/>
      <c r="O8" s="89"/>
    </row>
    <row r="9" spans="1:17">
      <c r="A9" s="255" t="s">
        <v>0</v>
      </c>
      <c r="B9" s="255" t="s">
        <v>98</v>
      </c>
      <c r="C9" s="256" t="s">
        <v>6</v>
      </c>
      <c r="D9" s="256" t="s">
        <v>1</v>
      </c>
      <c r="E9" s="255" t="s">
        <v>2</v>
      </c>
      <c r="F9" s="255"/>
      <c r="G9" s="255"/>
      <c r="H9" s="255"/>
      <c r="I9" s="255"/>
      <c r="J9" s="255"/>
      <c r="K9" s="255" t="s">
        <v>3</v>
      </c>
      <c r="L9" s="255"/>
      <c r="M9" s="255"/>
      <c r="N9" s="255"/>
      <c r="O9" s="255"/>
    </row>
    <row r="10" spans="1:17" ht="70.5">
      <c r="A10" s="255"/>
      <c r="B10" s="255"/>
      <c r="C10" s="256"/>
      <c r="D10" s="256"/>
      <c r="E10" s="174" t="s">
        <v>4</v>
      </c>
      <c r="F10" s="174" t="s">
        <v>117</v>
      </c>
      <c r="G10" s="174" t="s">
        <v>99</v>
      </c>
      <c r="H10" s="174" t="s">
        <v>97</v>
      </c>
      <c r="I10" s="174" t="s">
        <v>100</v>
      </c>
      <c r="J10" s="174" t="s">
        <v>101</v>
      </c>
      <c r="K10" s="174" t="s">
        <v>5</v>
      </c>
      <c r="L10" s="174" t="s">
        <v>102</v>
      </c>
      <c r="M10" s="174" t="s">
        <v>97</v>
      </c>
      <c r="N10" s="174" t="s">
        <v>103</v>
      </c>
      <c r="O10" s="174" t="s">
        <v>104</v>
      </c>
    </row>
    <row r="11" spans="1:17" s="172" customFormat="1">
      <c r="A11" s="173"/>
      <c r="B11" s="199" t="s">
        <v>216</v>
      </c>
      <c r="C11" s="173"/>
      <c r="D11" s="173"/>
      <c r="E11" s="173"/>
      <c r="F11" s="173"/>
      <c r="G11" s="173"/>
      <c r="H11" s="173"/>
      <c r="I11" s="173"/>
      <c r="J11" s="173"/>
      <c r="K11" s="173"/>
      <c r="L11" s="173"/>
      <c r="M11" s="173"/>
      <c r="N11" s="173"/>
      <c r="O11" s="173"/>
    </row>
    <row r="12" spans="1:17" s="171" customFormat="1" ht="38.25" customHeight="1">
      <c r="A12" s="164">
        <v>1</v>
      </c>
      <c r="B12" s="165" t="s">
        <v>231</v>
      </c>
      <c r="C12" s="166" t="s">
        <v>17</v>
      </c>
      <c r="D12" s="180">
        <v>17</v>
      </c>
      <c r="E12" s="204"/>
      <c r="F12" s="204"/>
      <c r="G12" s="205">
        <f>SUM(E12*F12)</f>
        <v>0</v>
      </c>
      <c r="H12" s="204"/>
      <c r="I12" s="204">
        <f>SUM(G12*10%)</f>
        <v>0</v>
      </c>
      <c r="J12" s="204">
        <f>ROUND(G12+H12+I12,2)</f>
        <v>0</v>
      </c>
      <c r="K12" s="204">
        <f>ROUND(D12*E12,2)</f>
        <v>0</v>
      </c>
      <c r="L12" s="204">
        <f>ROUND(D12*G12,2)</f>
        <v>0</v>
      </c>
      <c r="M12" s="204">
        <f>SUM(D12*H12)</f>
        <v>0</v>
      </c>
      <c r="N12" s="204">
        <f>ROUND(D12*I12,2)</f>
        <v>0</v>
      </c>
      <c r="O12" s="204">
        <f>ROUND(L12+M12+N12,2)</f>
        <v>0</v>
      </c>
      <c r="P12" s="172"/>
      <c r="Q12" s="207"/>
    </row>
    <row r="13" spans="1:17" s="171" customFormat="1" ht="38.25" customHeight="1">
      <c r="A13" s="164">
        <v>2</v>
      </c>
      <c r="B13" s="165" t="s">
        <v>232</v>
      </c>
      <c r="C13" s="166" t="s">
        <v>17</v>
      </c>
      <c r="D13" s="180">
        <v>60</v>
      </c>
      <c r="E13" s="204"/>
      <c r="F13" s="204"/>
      <c r="G13" s="205">
        <f t="shared" ref="G13:G40" si="0">SUM(E13*F13)</f>
        <v>0</v>
      </c>
      <c r="H13" s="204"/>
      <c r="I13" s="204">
        <f t="shared" ref="I13:I40" si="1">SUM(G13*10%)</f>
        <v>0</v>
      </c>
      <c r="J13" s="204">
        <f t="shared" ref="J13:J40" si="2">ROUND(G13+H13+I13,2)</f>
        <v>0</v>
      </c>
      <c r="K13" s="204">
        <f t="shared" ref="K13:K40" si="3">ROUND(D13*E13,2)</f>
        <v>0</v>
      </c>
      <c r="L13" s="204">
        <f t="shared" ref="L13:L40" si="4">ROUND(D13*G13,2)</f>
        <v>0</v>
      </c>
      <c r="M13" s="204">
        <f t="shared" ref="M13:M40" si="5">SUM(D13*H13)</f>
        <v>0</v>
      </c>
      <c r="N13" s="204">
        <f t="shared" ref="N13:N40" si="6">ROUND(D13*I13,2)</f>
        <v>0</v>
      </c>
      <c r="O13" s="204">
        <f t="shared" ref="O13:O40" si="7">ROUND(L13+M13+N13,2)</f>
        <v>0</v>
      </c>
      <c r="P13" s="172"/>
      <c r="Q13" s="207"/>
    </row>
    <row r="14" spans="1:17" s="171" customFormat="1">
      <c r="A14" s="164">
        <v>3</v>
      </c>
      <c r="B14" s="165" t="s">
        <v>233</v>
      </c>
      <c r="C14" s="166" t="s">
        <v>111</v>
      </c>
      <c r="D14" s="180">
        <v>18</v>
      </c>
      <c r="E14" s="204"/>
      <c r="F14" s="204"/>
      <c r="G14" s="205">
        <f t="shared" si="0"/>
        <v>0</v>
      </c>
      <c r="H14" s="204"/>
      <c r="I14" s="204">
        <f t="shared" si="1"/>
        <v>0</v>
      </c>
      <c r="J14" s="204">
        <f t="shared" si="2"/>
        <v>0</v>
      </c>
      <c r="K14" s="204">
        <f t="shared" si="3"/>
        <v>0</v>
      </c>
      <c r="L14" s="204">
        <f t="shared" si="4"/>
        <v>0</v>
      </c>
      <c r="M14" s="204">
        <f t="shared" si="5"/>
        <v>0</v>
      </c>
      <c r="N14" s="204">
        <f t="shared" si="6"/>
        <v>0</v>
      </c>
      <c r="O14" s="204">
        <f t="shared" si="7"/>
        <v>0</v>
      </c>
      <c r="P14" s="172"/>
      <c r="Q14" s="207"/>
    </row>
    <row r="15" spans="1:17" s="171" customFormat="1">
      <c r="A15" s="164">
        <v>4</v>
      </c>
      <c r="B15" s="165" t="s">
        <v>234</v>
      </c>
      <c r="C15" s="166" t="s">
        <v>111</v>
      </c>
      <c r="D15" s="180">
        <v>3</v>
      </c>
      <c r="E15" s="204"/>
      <c r="F15" s="204"/>
      <c r="G15" s="205">
        <f t="shared" si="0"/>
        <v>0</v>
      </c>
      <c r="H15" s="204"/>
      <c r="I15" s="204">
        <f t="shared" si="1"/>
        <v>0</v>
      </c>
      <c r="J15" s="204">
        <f t="shared" si="2"/>
        <v>0</v>
      </c>
      <c r="K15" s="204">
        <f t="shared" si="3"/>
        <v>0</v>
      </c>
      <c r="L15" s="204">
        <f t="shared" si="4"/>
        <v>0</v>
      </c>
      <c r="M15" s="204">
        <f t="shared" si="5"/>
        <v>0</v>
      </c>
      <c r="N15" s="204">
        <f t="shared" si="6"/>
        <v>0</v>
      </c>
      <c r="O15" s="204">
        <f t="shared" si="7"/>
        <v>0</v>
      </c>
      <c r="P15" s="172"/>
      <c r="Q15" s="207"/>
    </row>
    <row r="16" spans="1:17" s="171" customFormat="1">
      <c r="A16" s="164">
        <v>5</v>
      </c>
      <c r="B16" s="165" t="s">
        <v>235</v>
      </c>
      <c r="C16" s="166" t="s">
        <v>111</v>
      </c>
      <c r="D16" s="180">
        <v>3</v>
      </c>
      <c r="E16" s="204"/>
      <c r="F16" s="204"/>
      <c r="G16" s="205">
        <f t="shared" si="0"/>
        <v>0</v>
      </c>
      <c r="H16" s="204"/>
      <c r="I16" s="204">
        <f t="shared" si="1"/>
        <v>0</v>
      </c>
      <c r="J16" s="204">
        <f t="shared" si="2"/>
        <v>0</v>
      </c>
      <c r="K16" s="204">
        <f t="shared" si="3"/>
        <v>0</v>
      </c>
      <c r="L16" s="204">
        <f t="shared" si="4"/>
        <v>0</v>
      </c>
      <c r="M16" s="204">
        <f t="shared" si="5"/>
        <v>0</v>
      </c>
      <c r="N16" s="204">
        <f t="shared" si="6"/>
        <v>0</v>
      </c>
      <c r="O16" s="204">
        <f t="shared" si="7"/>
        <v>0</v>
      </c>
      <c r="P16" s="172"/>
      <c r="Q16" s="207"/>
    </row>
    <row r="17" spans="1:17" s="171" customFormat="1">
      <c r="A17" s="164">
        <v>6</v>
      </c>
      <c r="B17" s="165" t="s">
        <v>236</v>
      </c>
      <c r="C17" s="166" t="s">
        <v>112</v>
      </c>
      <c r="D17" s="180">
        <v>6</v>
      </c>
      <c r="E17" s="204"/>
      <c r="F17" s="204"/>
      <c r="G17" s="205">
        <f t="shared" si="0"/>
        <v>0</v>
      </c>
      <c r="H17" s="204"/>
      <c r="I17" s="204">
        <f t="shared" si="1"/>
        <v>0</v>
      </c>
      <c r="J17" s="204">
        <f t="shared" si="2"/>
        <v>0</v>
      </c>
      <c r="K17" s="204">
        <f t="shared" si="3"/>
        <v>0</v>
      </c>
      <c r="L17" s="204">
        <f t="shared" si="4"/>
        <v>0</v>
      </c>
      <c r="M17" s="204">
        <f t="shared" si="5"/>
        <v>0</v>
      </c>
      <c r="N17" s="204">
        <f t="shared" si="6"/>
        <v>0</v>
      </c>
      <c r="O17" s="204">
        <f t="shared" si="7"/>
        <v>0</v>
      </c>
      <c r="P17" s="172"/>
      <c r="Q17" s="207"/>
    </row>
    <row r="18" spans="1:17" s="171" customFormat="1">
      <c r="A18" s="164">
        <v>7</v>
      </c>
      <c r="B18" s="165" t="s">
        <v>237</v>
      </c>
      <c r="C18" s="166" t="s">
        <v>111</v>
      </c>
      <c r="D18" s="180">
        <v>6</v>
      </c>
      <c r="E18" s="204"/>
      <c r="F18" s="204"/>
      <c r="G18" s="205">
        <f t="shared" si="0"/>
        <v>0</v>
      </c>
      <c r="H18" s="204"/>
      <c r="I18" s="204">
        <f t="shared" si="1"/>
        <v>0</v>
      </c>
      <c r="J18" s="204">
        <f t="shared" si="2"/>
        <v>0</v>
      </c>
      <c r="K18" s="204">
        <f t="shared" si="3"/>
        <v>0</v>
      </c>
      <c r="L18" s="204">
        <f t="shared" si="4"/>
        <v>0</v>
      </c>
      <c r="M18" s="204">
        <f t="shared" si="5"/>
        <v>0</v>
      </c>
      <c r="N18" s="204">
        <f t="shared" si="6"/>
        <v>0</v>
      </c>
      <c r="O18" s="204">
        <f t="shared" si="7"/>
        <v>0</v>
      </c>
      <c r="P18" s="172"/>
      <c r="Q18" s="207"/>
    </row>
    <row r="19" spans="1:17" s="171" customFormat="1">
      <c r="A19" s="164">
        <v>8</v>
      </c>
      <c r="B19" s="165" t="s">
        <v>238</v>
      </c>
      <c r="C19" s="166" t="s">
        <v>112</v>
      </c>
      <c r="D19" s="180">
        <v>6</v>
      </c>
      <c r="E19" s="204"/>
      <c r="F19" s="204"/>
      <c r="G19" s="205">
        <f t="shared" si="0"/>
        <v>0</v>
      </c>
      <c r="H19" s="204"/>
      <c r="I19" s="204">
        <f t="shared" si="1"/>
        <v>0</v>
      </c>
      <c r="J19" s="204">
        <f t="shared" si="2"/>
        <v>0</v>
      </c>
      <c r="K19" s="204">
        <f t="shared" si="3"/>
        <v>0</v>
      </c>
      <c r="L19" s="204">
        <f t="shared" si="4"/>
        <v>0</v>
      </c>
      <c r="M19" s="204">
        <f t="shared" si="5"/>
        <v>0</v>
      </c>
      <c r="N19" s="204">
        <f t="shared" si="6"/>
        <v>0</v>
      </c>
      <c r="O19" s="204">
        <f t="shared" si="7"/>
        <v>0</v>
      </c>
      <c r="P19" s="172"/>
      <c r="Q19" s="207"/>
    </row>
    <row r="20" spans="1:17" s="171" customFormat="1">
      <c r="A20" s="164">
        <v>9</v>
      </c>
      <c r="B20" s="165" t="s">
        <v>239</v>
      </c>
      <c r="C20" s="166" t="s">
        <v>112</v>
      </c>
      <c r="D20" s="180">
        <v>6</v>
      </c>
      <c r="E20" s="204"/>
      <c r="F20" s="204"/>
      <c r="G20" s="205">
        <f t="shared" si="0"/>
        <v>0</v>
      </c>
      <c r="H20" s="204"/>
      <c r="I20" s="204">
        <f t="shared" si="1"/>
        <v>0</v>
      </c>
      <c r="J20" s="204">
        <f t="shared" si="2"/>
        <v>0</v>
      </c>
      <c r="K20" s="204">
        <f t="shared" si="3"/>
        <v>0</v>
      </c>
      <c r="L20" s="204">
        <f t="shared" si="4"/>
        <v>0</v>
      </c>
      <c r="M20" s="204">
        <f t="shared" si="5"/>
        <v>0</v>
      </c>
      <c r="N20" s="204">
        <f t="shared" si="6"/>
        <v>0</v>
      </c>
      <c r="O20" s="204">
        <f t="shared" si="7"/>
        <v>0</v>
      </c>
      <c r="P20" s="172"/>
      <c r="Q20" s="207"/>
    </row>
    <row r="21" spans="1:17" s="171" customFormat="1">
      <c r="A21" s="164">
        <v>10</v>
      </c>
      <c r="B21" s="165" t="s">
        <v>240</v>
      </c>
      <c r="C21" s="166" t="s">
        <v>112</v>
      </c>
      <c r="D21" s="180">
        <v>6</v>
      </c>
      <c r="E21" s="204"/>
      <c r="F21" s="204"/>
      <c r="G21" s="205">
        <f t="shared" si="0"/>
        <v>0</v>
      </c>
      <c r="H21" s="204"/>
      <c r="I21" s="204">
        <f t="shared" si="1"/>
        <v>0</v>
      </c>
      <c r="J21" s="204">
        <f t="shared" si="2"/>
        <v>0</v>
      </c>
      <c r="K21" s="204">
        <f t="shared" si="3"/>
        <v>0</v>
      </c>
      <c r="L21" s="204">
        <f t="shared" si="4"/>
        <v>0</v>
      </c>
      <c r="M21" s="204">
        <f t="shared" si="5"/>
        <v>0</v>
      </c>
      <c r="N21" s="204">
        <f t="shared" si="6"/>
        <v>0</v>
      </c>
      <c r="O21" s="204">
        <f t="shared" si="7"/>
        <v>0</v>
      </c>
      <c r="P21" s="172"/>
      <c r="Q21" s="207"/>
    </row>
    <row r="22" spans="1:17" s="171" customFormat="1">
      <c r="A22" s="164">
        <v>11</v>
      </c>
      <c r="B22" s="165" t="s">
        <v>217</v>
      </c>
      <c r="C22" s="166" t="s">
        <v>17</v>
      </c>
      <c r="D22" s="180">
        <v>30</v>
      </c>
      <c r="E22" s="204"/>
      <c r="F22" s="204"/>
      <c r="G22" s="205">
        <f t="shared" si="0"/>
        <v>0</v>
      </c>
      <c r="H22" s="204"/>
      <c r="I22" s="204">
        <f t="shared" si="1"/>
        <v>0</v>
      </c>
      <c r="J22" s="204">
        <f t="shared" si="2"/>
        <v>0</v>
      </c>
      <c r="K22" s="204">
        <f t="shared" si="3"/>
        <v>0</v>
      </c>
      <c r="L22" s="204">
        <f t="shared" si="4"/>
        <v>0</v>
      </c>
      <c r="M22" s="204">
        <f t="shared" si="5"/>
        <v>0</v>
      </c>
      <c r="N22" s="204">
        <f t="shared" si="6"/>
        <v>0</v>
      </c>
      <c r="O22" s="204">
        <f t="shared" si="7"/>
        <v>0</v>
      </c>
      <c r="P22" s="172"/>
      <c r="Q22" s="207"/>
    </row>
    <row r="23" spans="1:17" s="171" customFormat="1">
      <c r="A23" s="164">
        <v>12</v>
      </c>
      <c r="B23" s="165" t="s">
        <v>218</v>
      </c>
      <c r="C23" s="166" t="s">
        <v>219</v>
      </c>
      <c r="D23" s="180">
        <v>3</v>
      </c>
      <c r="E23" s="204"/>
      <c r="F23" s="204"/>
      <c r="G23" s="205">
        <f t="shared" si="0"/>
        <v>0</v>
      </c>
      <c r="H23" s="204"/>
      <c r="I23" s="204">
        <f t="shared" si="1"/>
        <v>0</v>
      </c>
      <c r="J23" s="204">
        <f t="shared" si="2"/>
        <v>0</v>
      </c>
      <c r="K23" s="204">
        <f t="shared" si="3"/>
        <v>0</v>
      </c>
      <c r="L23" s="204">
        <f t="shared" si="4"/>
        <v>0</v>
      </c>
      <c r="M23" s="204">
        <f t="shared" si="5"/>
        <v>0</v>
      </c>
      <c r="N23" s="204">
        <f t="shared" si="6"/>
        <v>0</v>
      </c>
      <c r="O23" s="204">
        <f t="shared" si="7"/>
        <v>0</v>
      </c>
      <c r="P23" s="172"/>
      <c r="Q23" s="207"/>
    </row>
    <row r="24" spans="1:17" s="171" customFormat="1">
      <c r="A24" s="164"/>
      <c r="B24" s="199" t="s">
        <v>220</v>
      </c>
      <c r="C24" s="166"/>
      <c r="D24" s="180"/>
      <c r="E24" s="204"/>
      <c r="F24" s="204"/>
      <c r="G24" s="205"/>
      <c r="H24" s="204"/>
      <c r="I24" s="204">
        <f t="shared" si="1"/>
        <v>0</v>
      </c>
      <c r="J24" s="204">
        <f t="shared" si="2"/>
        <v>0</v>
      </c>
      <c r="K24" s="204">
        <f t="shared" si="3"/>
        <v>0</v>
      </c>
      <c r="L24" s="204">
        <f t="shared" si="4"/>
        <v>0</v>
      </c>
      <c r="M24" s="204">
        <f t="shared" si="5"/>
        <v>0</v>
      </c>
      <c r="N24" s="204">
        <f t="shared" si="6"/>
        <v>0</v>
      </c>
      <c r="O24" s="204">
        <f t="shared" si="7"/>
        <v>0</v>
      </c>
      <c r="P24" s="172"/>
      <c r="Q24" s="207"/>
    </row>
    <row r="25" spans="1:17" s="171" customFormat="1" ht="25.5">
      <c r="A25" s="164">
        <v>13</v>
      </c>
      <c r="B25" s="165" t="s">
        <v>241</v>
      </c>
      <c r="C25" s="166" t="s">
        <v>17</v>
      </c>
      <c r="D25" s="180">
        <v>25</v>
      </c>
      <c r="E25" s="204"/>
      <c r="F25" s="204"/>
      <c r="G25" s="205">
        <f t="shared" si="0"/>
        <v>0</v>
      </c>
      <c r="H25" s="204"/>
      <c r="I25" s="204">
        <f t="shared" si="1"/>
        <v>0</v>
      </c>
      <c r="J25" s="204">
        <f t="shared" si="2"/>
        <v>0</v>
      </c>
      <c r="K25" s="204">
        <f t="shared" si="3"/>
        <v>0</v>
      </c>
      <c r="L25" s="204">
        <f t="shared" si="4"/>
        <v>0</v>
      </c>
      <c r="M25" s="204">
        <f t="shared" si="5"/>
        <v>0</v>
      </c>
      <c r="N25" s="204">
        <f t="shared" si="6"/>
        <v>0</v>
      </c>
      <c r="O25" s="204">
        <f t="shared" si="7"/>
        <v>0</v>
      </c>
      <c r="P25" s="172"/>
      <c r="Q25" s="207"/>
    </row>
    <row r="26" spans="1:17" s="171" customFormat="1" ht="25.5">
      <c r="A26" s="164">
        <v>14</v>
      </c>
      <c r="B26" s="165" t="s">
        <v>242</v>
      </c>
      <c r="C26" s="166" t="s">
        <v>17</v>
      </c>
      <c r="D26" s="180">
        <v>9</v>
      </c>
      <c r="E26" s="204"/>
      <c r="F26" s="204"/>
      <c r="G26" s="205">
        <f t="shared" si="0"/>
        <v>0</v>
      </c>
      <c r="H26" s="204"/>
      <c r="I26" s="204">
        <f t="shared" si="1"/>
        <v>0</v>
      </c>
      <c r="J26" s="204">
        <f t="shared" si="2"/>
        <v>0</v>
      </c>
      <c r="K26" s="204">
        <f t="shared" si="3"/>
        <v>0</v>
      </c>
      <c r="L26" s="204">
        <f t="shared" si="4"/>
        <v>0</v>
      </c>
      <c r="M26" s="204">
        <f t="shared" si="5"/>
        <v>0</v>
      </c>
      <c r="N26" s="204">
        <f t="shared" si="6"/>
        <v>0</v>
      </c>
      <c r="O26" s="204">
        <f t="shared" si="7"/>
        <v>0</v>
      </c>
      <c r="P26" s="172"/>
      <c r="Q26" s="207"/>
    </row>
    <row r="27" spans="1:17" s="171" customFormat="1" ht="25.5">
      <c r="A27" s="164">
        <v>15</v>
      </c>
      <c r="B27" s="165" t="s">
        <v>243</v>
      </c>
      <c r="C27" s="166" t="s">
        <v>111</v>
      </c>
      <c r="D27" s="180">
        <v>55</v>
      </c>
      <c r="E27" s="204"/>
      <c r="F27" s="204"/>
      <c r="G27" s="205">
        <f t="shared" si="0"/>
        <v>0</v>
      </c>
      <c r="H27" s="204"/>
      <c r="I27" s="204">
        <f t="shared" si="1"/>
        <v>0</v>
      </c>
      <c r="J27" s="204">
        <f t="shared" si="2"/>
        <v>0</v>
      </c>
      <c r="K27" s="204">
        <f t="shared" si="3"/>
        <v>0</v>
      </c>
      <c r="L27" s="204">
        <f t="shared" si="4"/>
        <v>0</v>
      </c>
      <c r="M27" s="204">
        <f t="shared" si="5"/>
        <v>0</v>
      </c>
      <c r="N27" s="204">
        <f t="shared" si="6"/>
        <v>0</v>
      </c>
      <c r="O27" s="204">
        <f t="shared" si="7"/>
        <v>0</v>
      </c>
      <c r="P27" s="172"/>
      <c r="Q27" s="207"/>
    </row>
    <row r="28" spans="1:17" s="171" customFormat="1">
      <c r="A28" s="164">
        <v>16</v>
      </c>
      <c r="B28" s="165" t="s">
        <v>244</v>
      </c>
      <c r="C28" s="166" t="s">
        <v>112</v>
      </c>
      <c r="D28" s="180">
        <v>6</v>
      </c>
      <c r="E28" s="204"/>
      <c r="F28" s="204"/>
      <c r="G28" s="205">
        <f t="shared" si="0"/>
        <v>0</v>
      </c>
      <c r="H28" s="204"/>
      <c r="I28" s="204">
        <f t="shared" si="1"/>
        <v>0</v>
      </c>
      <c r="J28" s="204">
        <f t="shared" si="2"/>
        <v>0</v>
      </c>
      <c r="K28" s="204">
        <f t="shared" si="3"/>
        <v>0</v>
      </c>
      <c r="L28" s="204">
        <f t="shared" si="4"/>
        <v>0</v>
      </c>
      <c r="M28" s="204">
        <f t="shared" si="5"/>
        <v>0</v>
      </c>
      <c r="N28" s="204">
        <f t="shared" si="6"/>
        <v>0</v>
      </c>
      <c r="O28" s="204">
        <f t="shared" si="7"/>
        <v>0</v>
      </c>
      <c r="P28" s="172"/>
      <c r="Q28" s="207"/>
    </row>
    <row r="29" spans="1:17" s="171" customFormat="1">
      <c r="A29" s="164">
        <v>17</v>
      </c>
      <c r="B29" s="165" t="s">
        <v>245</v>
      </c>
      <c r="C29" s="166" t="s">
        <v>112</v>
      </c>
      <c r="D29" s="180">
        <v>6</v>
      </c>
      <c r="E29" s="204"/>
      <c r="F29" s="204"/>
      <c r="G29" s="205">
        <f t="shared" si="0"/>
        <v>0</v>
      </c>
      <c r="H29" s="204"/>
      <c r="I29" s="204">
        <f t="shared" si="1"/>
        <v>0</v>
      </c>
      <c r="J29" s="204">
        <f t="shared" si="2"/>
        <v>0</v>
      </c>
      <c r="K29" s="204">
        <f t="shared" si="3"/>
        <v>0</v>
      </c>
      <c r="L29" s="204">
        <f t="shared" si="4"/>
        <v>0</v>
      </c>
      <c r="M29" s="204">
        <f t="shared" si="5"/>
        <v>0</v>
      </c>
      <c r="N29" s="204">
        <f t="shared" si="6"/>
        <v>0</v>
      </c>
      <c r="O29" s="204">
        <f t="shared" si="7"/>
        <v>0</v>
      </c>
      <c r="P29" s="172"/>
      <c r="Q29" s="207"/>
    </row>
    <row r="30" spans="1:17" s="171" customFormat="1">
      <c r="A30" s="164">
        <v>18</v>
      </c>
      <c r="B30" s="165" t="s">
        <v>246</v>
      </c>
      <c r="C30" s="166" t="s">
        <v>112</v>
      </c>
      <c r="D30" s="180">
        <v>6</v>
      </c>
      <c r="E30" s="204"/>
      <c r="F30" s="204"/>
      <c r="G30" s="205">
        <f t="shared" si="0"/>
        <v>0</v>
      </c>
      <c r="H30" s="204"/>
      <c r="I30" s="204">
        <f t="shared" si="1"/>
        <v>0</v>
      </c>
      <c r="J30" s="204">
        <f t="shared" si="2"/>
        <v>0</v>
      </c>
      <c r="K30" s="204">
        <f t="shared" si="3"/>
        <v>0</v>
      </c>
      <c r="L30" s="204">
        <f t="shared" si="4"/>
        <v>0</v>
      </c>
      <c r="M30" s="204">
        <f t="shared" si="5"/>
        <v>0</v>
      </c>
      <c r="N30" s="204">
        <f t="shared" si="6"/>
        <v>0</v>
      </c>
      <c r="O30" s="204">
        <f t="shared" si="7"/>
        <v>0</v>
      </c>
      <c r="P30" s="172"/>
      <c r="Q30" s="207"/>
    </row>
    <row r="31" spans="1:17" s="171" customFormat="1">
      <c r="A31" s="164">
        <v>19</v>
      </c>
      <c r="B31" s="165" t="s">
        <v>221</v>
      </c>
      <c r="C31" s="166" t="s">
        <v>219</v>
      </c>
      <c r="D31" s="180">
        <v>3</v>
      </c>
      <c r="E31" s="204"/>
      <c r="F31" s="204"/>
      <c r="G31" s="205">
        <f t="shared" si="0"/>
        <v>0</v>
      </c>
      <c r="H31" s="204"/>
      <c r="I31" s="204">
        <f t="shared" si="1"/>
        <v>0</v>
      </c>
      <c r="J31" s="204">
        <f t="shared" si="2"/>
        <v>0</v>
      </c>
      <c r="K31" s="204">
        <f t="shared" si="3"/>
        <v>0</v>
      </c>
      <c r="L31" s="204">
        <f t="shared" si="4"/>
        <v>0</v>
      </c>
      <c r="M31" s="204">
        <f t="shared" si="5"/>
        <v>0</v>
      </c>
      <c r="N31" s="204">
        <f t="shared" si="6"/>
        <v>0</v>
      </c>
      <c r="O31" s="204">
        <f t="shared" si="7"/>
        <v>0</v>
      </c>
      <c r="P31" s="172"/>
      <c r="Q31" s="207"/>
    </row>
    <row r="32" spans="1:17" s="171" customFormat="1" ht="25.5">
      <c r="A32" s="164">
        <v>20</v>
      </c>
      <c r="B32" s="165" t="s">
        <v>222</v>
      </c>
      <c r="C32" s="166" t="s">
        <v>219</v>
      </c>
      <c r="D32" s="180">
        <v>3</v>
      </c>
      <c r="E32" s="204"/>
      <c r="F32" s="204"/>
      <c r="G32" s="205">
        <f t="shared" si="0"/>
        <v>0</v>
      </c>
      <c r="H32" s="204"/>
      <c r="I32" s="204">
        <f t="shared" si="1"/>
        <v>0</v>
      </c>
      <c r="J32" s="204">
        <f t="shared" si="2"/>
        <v>0</v>
      </c>
      <c r="K32" s="204">
        <f t="shared" si="3"/>
        <v>0</v>
      </c>
      <c r="L32" s="204">
        <f t="shared" si="4"/>
        <v>0</v>
      </c>
      <c r="M32" s="204">
        <f t="shared" si="5"/>
        <v>0</v>
      </c>
      <c r="N32" s="204">
        <f t="shared" si="6"/>
        <v>0</v>
      </c>
      <c r="O32" s="204">
        <f t="shared" si="7"/>
        <v>0</v>
      </c>
      <c r="P32" s="172"/>
      <c r="Q32" s="207"/>
    </row>
    <row r="33" spans="1:17" s="171" customFormat="1" ht="25.5">
      <c r="A33" s="164">
        <v>21</v>
      </c>
      <c r="B33" s="165" t="s">
        <v>223</v>
      </c>
      <c r="C33" s="166" t="s">
        <v>219</v>
      </c>
      <c r="D33" s="180">
        <v>18</v>
      </c>
      <c r="E33" s="204"/>
      <c r="F33" s="204"/>
      <c r="G33" s="205">
        <f t="shared" si="0"/>
        <v>0</v>
      </c>
      <c r="H33" s="204"/>
      <c r="I33" s="204">
        <f t="shared" si="1"/>
        <v>0</v>
      </c>
      <c r="J33" s="204">
        <f t="shared" si="2"/>
        <v>0</v>
      </c>
      <c r="K33" s="204">
        <f t="shared" si="3"/>
        <v>0</v>
      </c>
      <c r="L33" s="204">
        <f t="shared" si="4"/>
        <v>0</v>
      </c>
      <c r="M33" s="204">
        <f t="shared" si="5"/>
        <v>0</v>
      </c>
      <c r="N33" s="204">
        <f t="shared" si="6"/>
        <v>0</v>
      </c>
      <c r="O33" s="204">
        <f t="shared" si="7"/>
        <v>0</v>
      </c>
      <c r="P33" s="172"/>
      <c r="Q33" s="207"/>
    </row>
    <row r="34" spans="1:17" s="171" customFormat="1">
      <c r="A34" s="164">
        <v>22</v>
      </c>
      <c r="B34" s="165" t="s">
        <v>224</v>
      </c>
      <c r="C34" s="166" t="s">
        <v>17</v>
      </c>
      <c r="D34" s="180">
        <v>35</v>
      </c>
      <c r="E34" s="204"/>
      <c r="F34" s="204"/>
      <c r="G34" s="205">
        <f t="shared" si="0"/>
        <v>0</v>
      </c>
      <c r="H34" s="204"/>
      <c r="I34" s="204">
        <f t="shared" si="1"/>
        <v>0</v>
      </c>
      <c r="J34" s="204">
        <f t="shared" si="2"/>
        <v>0</v>
      </c>
      <c r="K34" s="204">
        <f t="shared" si="3"/>
        <v>0</v>
      </c>
      <c r="L34" s="204">
        <f t="shared" si="4"/>
        <v>0</v>
      </c>
      <c r="M34" s="204">
        <f t="shared" si="5"/>
        <v>0</v>
      </c>
      <c r="N34" s="204">
        <f t="shared" si="6"/>
        <v>0</v>
      </c>
      <c r="O34" s="204">
        <f t="shared" si="7"/>
        <v>0</v>
      </c>
      <c r="P34" s="172"/>
      <c r="Q34" s="207"/>
    </row>
    <row r="35" spans="1:17" s="171" customFormat="1">
      <c r="A35" s="164">
        <v>23</v>
      </c>
      <c r="B35" s="165" t="s">
        <v>225</v>
      </c>
      <c r="C35" s="166" t="s">
        <v>17</v>
      </c>
      <c r="D35" s="180">
        <v>15</v>
      </c>
      <c r="E35" s="204"/>
      <c r="F35" s="204"/>
      <c r="G35" s="205">
        <f t="shared" si="0"/>
        <v>0</v>
      </c>
      <c r="H35" s="204"/>
      <c r="I35" s="204">
        <f t="shared" si="1"/>
        <v>0</v>
      </c>
      <c r="J35" s="204">
        <f t="shared" si="2"/>
        <v>0</v>
      </c>
      <c r="K35" s="204">
        <f t="shared" si="3"/>
        <v>0</v>
      </c>
      <c r="L35" s="204">
        <f t="shared" si="4"/>
        <v>0</v>
      </c>
      <c r="M35" s="204">
        <f t="shared" si="5"/>
        <v>0</v>
      </c>
      <c r="N35" s="204">
        <f t="shared" si="6"/>
        <v>0</v>
      </c>
      <c r="O35" s="204">
        <f t="shared" si="7"/>
        <v>0</v>
      </c>
      <c r="P35" s="172"/>
      <c r="Q35" s="207"/>
    </row>
    <row r="36" spans="1:17" s="171" customFormat="1">
      <c r="A36" s="164">
        <v>24</v>
      </c>
      <c r="B36" s="165" t="s">
        <v>226</v>
      </c>
      <c r="C36" s="166" t="s">
        <v>112</v>
      </c>
      <c r="D36" s="180">
        <v>6</v>
      </c>
      <c r="E36" s="204"/>
      <c r="F36" s="204"/>
      <c r="G36" s="205">
        <f t="shared" si="0"/>
        <v>0</v>
      </c>
      <c r="H36" s="204"/>
      <c r="I36" s="204">
        <f t="shared" si="1"/>
        <v>0</v>
      </c>
      <c r="J36" s="204">
        <f t="shared" si="2"/>
        <v>0</v>
      </c>
      <c r="K36" s="204">
        <f t="shared" si="3"/>
        <v>0</v>
      </c>
      <c r="L36" s="204">
        <f t="shared" si="4"/>
        <v>0</v>
      </c>
      <c r="M36" s="204">
        <f t="shared" si="5"/>
        <v>0</v>
      </c>
      <c r="N36" s="204">
        <f t="shared" si="6"/>
        <v>0</v>
      </c>
      <c r="O36" s="204">
        <f t="shared" si="7"/>
        <v>0</v>
      </c>
      <c r="P36" s="172"/>
      <c r="Q36" s="207"/>
    </row>
    <row r="37" spans="1:17" s="171" customFormat="1">
      <c r="A37" s="164">
        <v>25</v>
      </c>
      <c r="B37" s="165" t="s">
        <v>227</v>
      </c>
      <c r="C37" s="166" t="s">
        <v>112</v>
      </c>
      <c r="D37" s="180">
        <v>6</v>
      </c>
      <c r="E37" s="204"/>
      <c r="F37" s="204"/>
      <c r="G37" s="205">
        <f t="shared" si="0"/>
        <v>0</v>
      </c>
      <c r="H37" s="204"/>
      <c r="I37" s="204">
        <f t="shared" si="1"/>
        <v>0</v>
      </c>
      <c r="J37" s="204">
        <f t="shared" si="2"/>
        <v>0</v>
      </c>
      <c r="K37" s="204">
        <f t="shared" si="3"/>
        <v>0</v>
      </c>
      <c r="L37" s="204">
        <f t="shared" si="4"/>
        <v>0</v>
      </c>
      <c r="M37" s="204">
        <f t="shared" si="5"/>
        <v>0</v>
      </c>
      <c r="N37" s="204">
        <f t="shared" si="6"/>
        <v>0</v>
      </c>
      <c r="O37" s="204">
        <f t="shared" si="7"/>
        <v>0</v>
      </c>
      <c r="P37" s="172"/>
      <c r="Q37" s="207"/>
    </row>
    <row r="38" spans="1:17" s="171" customFormat="1">
      <c r="A38" s="164">
        <v>26</v>
      </c>
      <c r="B38" s="165" t="s">
        <v>228</v>
      </c>
      <c r="C38" s="166" t="s">
        <v>112</v>
      </c>
      <c r="D38" s="180">
        <v>6</v>
      </c>
      <c r="E38" s="204"/>
      <c r="F38" s="204"/>
      <c r="G38" s="205">
        <f t="shared" si="0"/>
        <v>0</v>
      </c>
      <c r="H38" s="204"/>
      <c r="I38" s="204">
        <f t="shared" si="1"/>
        <v>0</v>
      </c>
      <c r="J38" s="204">
        <f t="shared" si="2"/>
        <v>0</v>
      </c>
      <c r="K38" s="204">
        <f t="shared" si="3"/>
        <v>0</v>
      </c>
      <c r="L38" s="204">
        <f t="shared" si="4"/>
        <v>0</v>
      </c>
      <c r="M38" s="204">
        <f t="shared" si="5"/>
        <v>0</v>
      </c>
      <c r="N38" s="204">
        <f t="shared" si="6"/>
        <v>0</v>
      </c>
      <c r="O38" s="204">
        <f t="shared" si="7"/>
        <v>0</v>
      </c>
      <c r="P38" s="172"/>
      <c r="Q38" s="207"/>
    </row>
    <row r="39" spans="1:17" s="171" customFormat="1">
      <c r="A39" s="164">
        <v>27</v>
      </c>
      <c r="B39" s="165" t="s">
        <v>229</v>
      </c>
      <c r="C39" s="166" t="s">
        <v>112</v>
      </c>
      <c r="D39" s="180">
        <v>6</v>
      </c>
      <c r="E39" s="204"/>
      <c r="F39" s="204"/>
      <c r="G39" s="205">
        <f t="shared" si="0"/>
        <v>0</v>
      </c>
      <c r="H39" s="204"/>
      <c r="I39" s="204">
        <f t="shared" si="1"/>
        <v>0</v>
      </c>
      <c r="J39" s="204">
        <f t="shared" si="2"/>
        <v>0</v>
      </c>
      <c r="K39" s="204">
        <f t="shared" si="3"/>
        <v>0</v>
      </c>
      <c r="L39" s="204">
        <f t="shared" si="4"/>
        <v>0</v>
      </c>
      <c r="M39" s="204">
        <f t="shared" si="5"/>
        <v>0</v>
      </c>
      <c r="N39" s="204">
        <f t="shared" si="6"/>
        <v>0</v>
      </c>
      <c r="O39" s="204">
        <f t="shared" si="7"/>
        <v>0</v>
      </c>
      <c r="P39" s="172"/>
      <c r="Q39" s="207"/>
    </row>
    <row r="40" spans="1:17" s="171" customFormat="1">
      <c r="A40" s="164">
        <v>28</v>
      </c>
      <c r="B40" s="165" t="s">
        <v>230</v>
      </c>
      <c r="C40" s="166" t="s">
        <v>112</v>
      </c>
      <c r="D40" s="180">
        <v>6</v>
      </c>
      <c r="E40" s="204"/>
      <c r="F40" s="204"/>
      <c r="G40" s="205">
        <f t="shared" si="0"/>
        <v>0</v>
      </c>
      <c r="H40" s="204"/>
      <c r="I40" s="204">
        <f t="shared" si="1"/>
        <v>0</v>
      </c>
      <c r="J40" s="204">
        <f t="shared" si="2"/>
        <v>0</v>
      </c>
      <c r="K40" s="204">
        <f t="shared" si="3"/>
        <v>0</v>
      </c>
      <c r="L40" s="204">
        <f t="shared" si="4"/>
        <v>0</v>
      </c>
      <c r="M40" s="204">
        <f t="shared" si="5"/>
        <v>0</v>
      </c>
      <c r="N40" s="204">
        <f t="shared" si="6"/>
        <v>0</v>
      </c>
      <c r="O40" s="204">
        <f t="shared" si="7"/>
        <v>0</v>
      </c>
      <c r="P40" s="172"/>
      <c r="Q40" s="207"/>
    </row>
    <row r="41" spans="1:17" ht="25.5">
      <c r="A41" s="164"/>
      <c r="B41" s="167" t="s">
        <v>118</v>
      </c>
      <c r="C41" s="168"/>
      <c r="D41" s="168"/>
      <c r="E41" s="168"/>
      <c r="F41" s="168"/>
      <c r="G41" s="169"/>
      <c r="H41" s="163"/>
      <c r="I41" s="169"/>
      <c r="J41" s="169"/>
      <c r="K41" s="170">
        <f>SUM(K12:K40)</f>
        <v>0</v>
      </c>
      <c r="L41" s="170">
        <f>SUM(L12:L40)</f>
        <v>0</v>
      </c>
      <c r="M41" s="170">
        <f>SUM(M12:M40)</f>
        <v>0</v>
      </c>
      <c r="N41" s="170">
        <f>SUM(N12:N40)</f>
        <v>0</v>
      </c>
      <c r="O41" s="170">
        <f>SUM(O12:O40)</f>
        <v>0</v>
      </c>
    </row>
    <row r="42" spans="1:17">
      <c r="A42" s="97"/>
      <c r="B42" s="98"/>
      <c r="C42" s="99"/>
      <c r="D42" s="181"/>
      <c r="E42" s="100"/>
      <c r="F42" s="100"/>
      <c r="G42" s="100"/>
      <c r="H42" s="100"/>
      <c r="I42" s="100"/>
      <c r="J42" s="100"/>
      <c r="K42" s="100"/>
      <c r="L42" s="100"/>
      <c r="M42" s="100"/>
      <c r="N42" s="100"/>
    </row>
    <row r="43" spans="1:17" ht="15.75">
      <c r="A43" s="97"/>
      <c r="B43" s="101"/>
      <c r="C43" s="116"/>
      <c r="D43" s="107"/>
      <c r="E43" s="103"/>
      <c r="K43" s="104"/>
      <c r="L43" s="102"/>
      <c r="M43" s="105"/>
      <c r="N43" s="106"/>
    </row>
    <row r="44" spans="1:17" ht="15.75">
      <c r="A44" s="107"/>
      <c r="B44" s="101"/>
      <c r="C44" s="116"/>
      <c r="D44" s="107"/>
      <c r="E44" s="103"/>
      <c r="K44" s="104"/>
      <c r="L44" s="102"/>
      <c r="M44" s="105"/>
      <c r="N44" s="105"/>
      <c r="O44" s="108"/>
    </row>
    <row r="45" spans="1:17" ht="15.75">
      <c r="A45" s="107"/>
      <c r="B45" s="67" t="s">
        <v>334</v>
      </c>
      <c r="C45" s="116"/>
      <c r="D45" s="107"/>
      <c r="E45" s="103"/>
      <c r="K45" s="104"/>
      <c r="L45" s="102"/>
      <c r="M45" s="105"/>
      <c r="N45" s="105"/>
      <c r="O45" s="108"/>
    </row>
    <row r="46" spans="1:17" ht="15.75">
      <c r="A46" s="107"/>
      <c r="B46" s="156" t="s">
        <v>331</v>
      </c>
      <c r="C46" s="116"/>
      <c r="D46" s="107"/>
      <c r="E46" s="103"/>
      <c r="K46" s="104"/>
      <c r="L46" s="102"/>
      <c r="M46" s="105"/>
      <c r="N46" s="105"/>
      <c r="O46" s="108"/>
    </row>
    <row r="47" spans="1:17" ht="15.75">
      <c r="A47" s="107"/>
      <c r="B47" s="156"/>
      <c r="C47" s="116"/>
      <c r="D47" s="107"/>
      <c r="E47" s="103"/>
      <c r="K47" s="104"/>
      <c r="L47" s="102"/>
      <c r="M47" s="105"/>
      <c r="N47" s="105"/>
      <c r="O47" s="108"/>
    </row>
    <row r="48" spans="1:17" ht="15.75">
      <c r="A48" s="107"/>
      <c r="B48" s="156"/>
      <c r="C48" s="116"/>
      <c r="D48" s="107"/>
      <c r="E48" s="103"/>
      <c r="K48" s="104"/>
      <c r="L48" s="102"/>
      <c r="M48" s="105"/>
      <c r="N48" s="105"/>
      <c r="O48" s="108"/>
    </row>
    <row r="49" spans="2:2">
      <c r="B49" s="67" t="s">
        <v>333</v>
      </c>
    </row>
    <row r="50" spans="2:2">
      <c r="B50" s="117" t="s">
        <v>332</v>
      </c>
    </row>
    <row r="51" spans="2:2">
      <c r="B51" s="110"/>
    </row>
  </sheetData>
  <mergeCells count="6">
    <mergeCell ref="K9:O9"/>
    <mergeCell ref="A9:A10"/>
    <mergeCell ref="B9:B10"/>
    <mergeCell ref="C9:C10"/>
    <mergeCell ref="D9:D10"/>
    <mergeCell ref="E9:J9"/>
  </mergeCells>
  <pageMargins left="0.25" right="0.25" top="0.75" bottom="0.75" header="0.3" footer="0.3"/>
  <pageSetup scale="85" orientation="landscape"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65"/>
  <sheetViews>
    <sheetView topLeftCell="A34" workbookViewId="0">
      <selection activeCell="K9" sqref="K9:O9"/>
    </sheetView>
  </sheetViews>
  <sheetFormatPr defaultRowHeight="12.75"/>
  <cols>
    <col min="1" max="1" width="4.7109375" style="109" customWidth="1"/>
    <col min="2" max="2" width="46.42578125" style="111" customWidth="1"/>
    <col min="3" max="3" width="6" style="109" customWidth="1"/>
    <col min="4" max="5" width="8" style="70" customWidth="1"/>
    <col min="6" max="6" width="7.42578125" style="70" customWidth="1"/>
    <col min="7" max="7" width="9.28515625" style="70" customWidth="1"/>
    <col min="8" max="8" width="8.42578125" style="70" customWidth="1"/>
    <col min="9" max="9" width="8" style="70" customWidth="1"/>
    <col min="10" max="10" width="9.7109375" style="70" customWidth="1"/>
    <col min="11" max="11" width="8" style="70" customWidth="1"/>
    <col min="12" max="12" width="9.42578125" style="70" customWidth="1"/>
    <col min="13" max="13" width="8" style="70" customWidth="1"/>
    <col min="14" max="14" width="8.140625" style="70" customWidth="1"/>
    <col min="15" max="15" width="9" style="70" customWidth="1"/>
    <col min="16" max="16384" width="9.140625" style="70"/>
  </cols>
  <sheetData>
    <row r="1" spans="1:23" ht="16.5">
      <c r="A1" s="72" t="e">
        <f>#REF!</f>
        <v>#REF!</v>
      </c>
      <c r="B1" s="70"/>
      <c r="C1" s="175" t="s">
        <v>21</v>
      </c>
      <c r="E1" s="74"/>
      <c r="G1" s="76"/>
      <c r="H1" s="74"/>
      <c r="I1" s="74"/>
      <c r="J1" s="74"/>
      <c r="K1" s="77"/>
      <c r="L1" s="74"/>
      <c r="M1" s="74"/>
      <c r="N1" s="74"/>
      <c r="O1" s="74"/>
    </row>
    <row r="2" spans="1:23" ht="36" customHeight="1">
      <c r="A2" s="72"/>
      <c r="B2" s="78"/>
      <c r="C2" s="75" t="s">
        <v>266</v>
      </c>
      <c r="D2" s="75"/>
      <c r="E2" s="75"/>
      <c r="F2" s="75"/>
      <c r="G2" s="75"/>
      <c r="H2" s="75"/>
      <c r="I2" s="75"/>
      <c r="J2" s="75"/>
      <c r="K2" s="75"/>
      <c r="L2" s="75"/>
      <c r="M2" s="75"/>
      <c r="N2" s="257"/>
      <c r="O2" s="257"/>
      <c r="P2" s="257"/>
      <c r="Q2" s="257"/>
      <c r="R2" s="257"/>
      <c r="S2" s="257"/>
      <c r="T2" s="257"/>
      <c r="U2" s="257"/>
      <c r="V2" s="257"/>
      <c r="W2" s="257"/>
    </row>
    <row r="3" spans="1:23" ht="16.5">
      <c r="A3" s="72"/>
      <c r="B3" s="78"/>
      <c r="C3" s="114"/>
      <c r="D3" s="75"/>
      <c r="E3" s="74"/>
      <c r="F3" s="73"/>
      <c r="G3" s="76"/>
      <c r="H3" s="74"/>
      <c r="I3" s="74"/>
      <c r="J3" s="74"/>
      <c r="K3" s="77"/>
      <c r="L3" s="74"/>
      <c r="M3" s="74"/>
      <c r="N3" s="74"/>
      <c r="O3" s="74"/>
    </row>
    <row r="4" spans="1:23" ht="16.5">
      <c r="A4" s="219" t="s">
        <v>156</v>
      </c>
      <c r="B4" s="73"/>
      <c r="C4" s="113"/>
    </row>
    <row r="5" spans="1:23" ht="16.5">
      <c r="A5" s="219" t="s">
        <v>157</v>
      </c>
      <c r="B5" s="79"/>
      <c r="C5" s="80"/>
      <c r="D5" s="82"/>
      <c r="E5" s="81"/>
      <c r="F5" s="83"/>
      <c r="G5" s="84"/>
      <c r="H5" s="84"/>
      <c r="I5" s="84"/>
      <c r="J5" s="84"/>
      <c r="K5" s="85"/>
      <c r="L5" s="85"/>
      <c r="M5" s="85"/>
      <c r="N5" s="85"/>
      <c r="O5" s="85"/>
    </row>
    <row r="6" spans="1:23">
      <c r="A6" s="83" t="s">
        <v>340</v>
      </c>
      <c r="B6" s="79"/>
      <c r="C6" s="80"/>
      <c r="D6" s="82"/>
      <c r="E6" s="81"/>
      <c r="F6" s="83"/>
      <c r="G6" s="84"/>
      <c r="H6" s="84"/>
      <c r="I6" s="84"/>
      <c r="J6" s="84"/>
      <c r="K6" s="85"/>
      <c r="L6" s="85"/>
      <c r="M6" s="85"/>
      <c r="N6" s="85"/>
      <c r="O6" s="85"/>
    </row>
    <row r="7" spans="1:23" ht="16.5">
      <c r="A7" s="70"/>
      <c r="B7" s="86" t="s">
        <v>267</v>
      </c>
      <c r="C7" s="115"/>
      <c r="D7" s="88"/>
      <c r="E7" s="87"/>
      <c r="F7" s="89"/>
      <c r="G7" s="75"/>
      <c r="H7" s="75"/>
      <c r="I7" s="75"/>
      <c r="J7" s="75"/>
      <c r="L7" s="86" t="s">
        <v>95</v>
      </c>
      <c r="M7" s="90"/>
      <c r="N7" s="91">
        <f>O55</f>
        <v>0</v>
      </c>
      <c r="O7" s="92" t="s">
        <v>12</v>
      </c>
    </row>
    <row r="8" spans="1:23">
      <c r="A8" s="93"/>
      <c r="B8" s="70"/>
      <c r="C8" s="93"/>
      <c r="D8" s="94"/>
      <c r="E8" s="86"/>
      <c r="F8" s="86"/>
      <c r="G8" s="86"/>
      <c r="H8" s="86"/>
      <c r="I8" s="86"/>
      <c r="J8" s="86"/>
      <c r="K8" s="89"/>
      <c r="L8" s="70" t="s">
        <v>342</v>
      </c>
      <c r="M8" s="86"/>
      <c r="N8" s="89"/>
      <c r="O8" s="89"/>
    </row>
    <row r="9" spans="1:23" ht="12.75" customHeight="1">
      <c r="A9" s="255" t="s">
        <v>0</v>
      </c>
      <c r="B9" s="255" t="s">
        <v>98</v>
      </c>
      <c r="C9" s="256" t="s">
        <v>6</v>
      </c>
      <c r="D9" s="256" t="s">
        <v>1</v>
      </c>
      <c r="E9" s="255" t="s">
        <v>2</v>
      </c>
      <c r="F9" s="255"/>
      <c r="G9" s="255"/>
      <c r="H9" s="255"/>
      <c r="I9" s="255"/>
      <c r="J9" s="255"/>
      <c r="K9" s="255" t="s">
        <v>3</v>
      </c>
      <c r="L9" s="255"/>
      <c r="M9" s="255"/>
      <c r="N9" s="255"/>
      <c r="O9" s="255"/>
    </row>
    <row r="10" spans="1:23" ht="57" customHeight="1">
      <c r="A10" s="255"/>
      <c r="B10" s="255"/>
      <c r="C10" s="256"/>
      <c r="D10" s="256"/>
      <c r="E10" s="174" t="s">
        <v>4</v>
      </c>
      <c r="F10" s="174" t="s">
        <v>117</v>
      </c>
      <c r="G10" s="174" t="s">
        <v>99</v>
      </c>
      <c r="H10" s="174" t="s">
        <v>97</v>
      </c>
      <c r="I10" s="174" t="s">
        <v>100</v>
      </c>
      <c r="J10" s="174" t="s">
        <v>101</v>
      </c>
      <c r="K10" s="174" t="s">
        <v>5</v>
      </c>
      <c r="L10" s="174" t="s">
        <v>102</v>
      </c>
      <c r="M10" s="174" t="s">
        <v>97</v>
      </c>
      <c r="N10" s="174" t="s">
        <v>103</v>
      </c>
      <c r="O10" s="174" t="s">
        <v>104</v>
      </c>
    </row>
    <row r="11" spans="1:23" s="71" customFormat="1">
      <c r="A11" s="120"/>
      <c r="B11" s="220" t="s">
        <v>247</v>
      </c>
      <c r="C11" s="118"/>
      <c r="D11" s="119"/>
      <c r="E11" s="158"/>
      <c r="F11" s="158"/>
      <c r="G11" s="159"/>
      <c r="H11" s="158"/>
      <c r="I11" s="158">
        <f>SUM(G11*10%)</f>
        <v>0</v>
      </c>
      <c r="J11" s="158">
        <f>ROUND(G11+H11+I11,2)</f>
        <v>0</v>
      </c>
      <c r="K11" s="158">
        <f>ROUND(D11*E11,2)</f>
        <v>0</v>
      </c>
      <c r="L11" s="158">
        <f>ROUND(D11*G11,2)</f>
        <v>0</v>
      </c>
      <c r="M11" s="158">
        <f>SUM(D11*H11)</f>
        <v>0</v>
      </c>
      <c r="N11" s="158">
        <f>ROUND(D11*I11,2)</f>
        <v>0</v>
      </c>
      <c r="O11" s="158">
        <f>ROUND(L11+M11+N11,2)</f>
        <v>0</v>
      </c>
      <c r="P11" s="70"/>
      <c r="Q11" s="208"/>
    </row>
    <row r="12" spans="1:23" s="71" customFormat="1">
      <c r="A12" s="120">
        <v>1</v>
      </c>
      <c r="B12" s="203" t="s">
        <v>254</v>
      </c>
      <c r="C12" s="118" t="s">
        <v>17</v>
      </c>
      <c r="D12" s="119">
        <v>100</v>
      </c>
      <c r="E12" s="158"/>
      <c r="F12" s="158"/>
      <c r="G12" s="159">
        <f>SUM(E12*F12)</f>
        <v>0</v>
      </c>
      <c r="H12" s="158"/>
      <c r="I12" s="158"/>
      <c r="J12" s="158">
        <f>ROUND(G12+H12+I12,2)</f>
        <v>0</v>
      </c>
      <c r="K12" s="158">
        <f>ROUND(D12*E12,2)</f>
        <v>0</v>
      </c>
      <c r="L12" s="158">
        <f>ROUND(D12*G12,2)</f>
        <v>0</v>
      </c>
      <c r="M12" s="158">
        <f>SUM(D12*H12)</f>
        <v>0</v>
      </c>
      <c r="N12" s="158">
        <f>ROUND(D12*I12,2)</f>
        <v>0</v>
      </c>
      <c r="O12" s="158">
        <f>ROUND(L12+M12+N12,2)</f>
        <v>0</v>
      </c>
      <c r="P12" s="70"/>
      <c r="Q12" s="208"/>
    </row>
    <row r="13" spans="1:23" s="71" customFormat="1">
      <c r="A13" s="120">
        <v>2</v>
      </c>
      <c r="B13" s="203" t="s">
        <v>255</v>
      </c>
      <c r="C13" s="118" t="s">
        <v>17</v>
      </c>
      <c r="D13" s="119">
        <v>35</v>
      </c>
      <c r="E13" s="158"/>
      <c r="F13" s="158"/>
      <c r="G13" s="159">
        <f t="shared" ref="G13:G54" si="0">SUM(E13*F13)</f>
        <v>0</v>
      </c>
      <c r="H13" s="158"/>
      <c r="I13" s="158"/>
      <c r="J13" s="158">
        <f t="shared" ref="J13:J54" si="1">ROUND(G13+H13+I13,2)</f>
        <v>0</v>
      </c>
      <c r="K13" s="158">
        <f t="shared" ref="K13:K54" si="2">ROUND(D13*E13,2)</f>
        <v>0</v>
      </c>
      <c r="L13" s="158">
        <f t="shared" ref="L13:L54" si="3">ROUND(D13*G13,2)</f>
        <v>0</v>
      </c>
      <c r="M13" s="158">
        <f t="shared" ref="M13:M54" si="4">SUM(D13*H13)</f>
        <v>0</v>
      </c>
      <c r="N13" s="158">
        <f t="shared" ref="N13:N54" si="5">ROUND(D13*I13,2)</f>
        <v>0</v>
      </c>
      <c r="O13" s="158">
        <f t="shared" ref="O13:O54" si="6">ROUND(L13+M13+N13,2)</f>
        <v>0</v>
      </c>
      <c r="P13" s="70"/>
      <c r="Q13" s="208"/>
    </row>
    <row r="14" spans="1:23" s="71" customFormat="1">
      <c r="A14" s="120">
        <v>3</v>
      </c>
      <c r="B14" s="203" t="s">
        <v>256</v>
      </c>
      <c r="C14" s="118" t="s">
        <v>111</v>
      </c>
      <c r="D14" s="119">
        <v>5</v>
      </c>
      <c r="E14" s="158"/>
      <c r="F14" s="158"/>
      <c r="G14" s="159">
        <f t="shared" si="0"/>
        <v>0</v>
      </c>
      <c r="H14" s="158"/>
      <c r="I14" s="158"/>
      <c r="J14" s="158">
        <f t="shared" si="1"/>
        <v>0</v>
      </c>
      <c r="K14" s="158">
        <f t="shared" si="2"/>
        <v>0</v>
      </c>
      <c r="L14" s="158">
        <f t="shared" si="3"/>
        <v>0</v>
      </c>
      <c r="M14" s="158">
        <f t="shared" si="4"/>
        <v>0</v>
      </c>
      <c r="N14" s="158">
        <f t="shared" si="5"/>
        <v>0</v>
      </c>
      <c r="O14" s="158">
        <f t="shared" si="6"/>
        <v>0</v>
      </c>
      <c r="P14" s="70"/>
      <c r="Q14" s="208"/>
    </row>
    <row r="15" spans="1:23" s="71" customFormat="1">
      <c r="A15" s="120">
        <v>4</v>
      </c>
      <c r="B15" s="203" t="s">
        <v>257</v>
      </c>
      <c r="C15" s="118" t="s">
        <v>111</v>
      </c>
      <c r="D15" s="119">
        <v>11</v>
      </c>
      <c r="E15" s="158"/>
      <c r="F15" s="158"/>
      <c r="G15" s="159">
        <f t="shared" si="0"/>
        <v>0</v>
      </c>
      <c r="H15" s="158"/>
      <c r="I15" s="158"/>
      <c r="J15" s="158">
        <f t="shared" si="1"/>
        <v>0</v>
      </c>
      <c r="K15" s="158">
        <f t="shared" si="2"/>
        <v>0</v>
      </c>
      <c r="L15" s="158">
        <f t="shared" si="3"/>
        <v>0</v>
      </c>
      <c r="M15" s="158">
        <f t="shared" si="4"/>
        <v>0</v>
      </c>
      <c r="N15" s="158">
        <f t="shared" si="5"/>
        <v>0</v>
      </c>
      <c r="O15" s="158">
        <f t="shared" si="6"/>
        <v>0</v>
      </c>
      <c r="P15" s="70"/>
      <c r="Q15" s="208"/>
    </row>
    <row r="16" spans="1:23" s="71" customFormat="1">
      <c r="A16" s="120">
        <v>5</v>
      </c>
      <c r="B16" s="203" t="s">
        <v>258</v>
      </c>
      <c r="C16" s="118" t="s">
        <v>111</v>
      </c>
      <c r="D16" s="119">
        <v>2</v>
      </c>
      <c r="E16" s="158"/>
      <c r="F16" s="158"/>
      <c r="G16" s="159">
        <f t="shared" si="0"/>
        <v>0</v>
      </c>
      <c r="H16" s="158"/>
      <c r="I16" s="158"/>
      <c r="J16" s="158">
        <f t="shared" si="1"/>
        <v>0</v>
      </c>
      <c r="K16" s="158">
        <f t="shared" si="2"/>
        <v>0</v>
      </c>
      <c r="L16" s="158">
        <f t="shared" si="3"/>
        <v>0</v>
      </c>
      <c r="M16" s="158">
        <f t="shared" si="4"/>
        <v>0</v>
      </c>
      <c r="N16" s="158">
        <f t="shared" si="5"/>
        <v>0</v>
      </c>
      <c r="O16" s="158">
        <f t="shared" si="6"/>
        <v>0</v>
      </c>
      <c r="P16" s="70"/>
      <c r="Q16" s="208"/>
    </row>
    <row r="17" spans="1:17" s="71" customFormat="1">
      <c r="A17" s="120">
        <v>6</v>
      </c>
      <c r="B17" s="203" t="s">
        <v>259</v>
      </c>
      <c r="C17" s="118" t="s">
        <v>111</v>
      </c>
      <c r="D17" s="119">
        <v>4</v>
      </c>
      <c r="E17" s="158"/>
      <c r="F17" s="158"/>
      <c r="G17" s="159">
        <f t="shared" si="0"/>
        <v>0</v>
      </c>
      <c r="H17" s="158"/>
      <c r="I17" s="158"/>
      <c r="J17" s="158">
        <f t="shared" si="1"/>
        <v>0</v>
      </c>
      <c r="K17" s="158">
        <f t="shared" si="2"/>
        <v>0</v>
      </c>
      <c r="L17" s="158">
        <f t="shared" si="3"/>
        <v>0</v>
      </c>
      <c r="M17" s="158">
        <f t="shared" si="4"/>
        <v>0</v>
      </c>
      <c r="N17" s="158">
        <f t="shared" si="5"/>
        <v>0</v>
      </c>
      <c r="O17" s="158">
        <f t="shared" si="6"/>
        <v>0</v>
      </c>
      <c r="P17" s="70"/>
      <c r="Q17" s="208"/>
    </row>
    <row r="18" spans="1:17" s="71" customFormat="1">
      <c r="A18" s="120">
        <v>7</v>
      </c>
      <c r="B18" s="203" t="s">
        <v>260</v>
      </c>
      <c r="C18" s="118" t="s">
        <v>111</v>
      </c>
      <c r="D18" s="119">
        <v>1</v>
      </c>
      <c r="E18" s="158"/>
      <c r="F18" s="158"/>
      <c r="G18" s="159">
        <f t="shared" si="0"/>
        <v>0</v>
      </c>
      <c r="H18" s="158"/>
      <c r="I18" s="158"/>
      <c r="J18" s="158">
        <f t="shared" si="1"/>
        <v>0</v>
      </c>
      <c r="K18" s="158">
        <f t="shared" si="2"/>
        <v>0</v>
      </c>
      <c r="L18" s="158">
        <f t="shared" si="3"/>
        <v>0</v>
      </c>
      <c r="M18" s="158">
        <f t="shared" si="4"/>
        <v>0</v>
      </c>
      <c r="N18" s="158">
        <f t="shared" si="5"/>
        <v>0</v>
      </c>
      <c r="O18" s="158">
        <f t="shared" si="6"/>
        <v>0</v>
      </c>
      <c r="P18" s="70"/>
      <c r="Q18" s="208"/>
    </row>
    <row r="19" spans="1:17" s="71" customFormat="1">
      <c r="A19" s="120">
        <v>8</v>
      </c>
      <c r="B19" s="203" t="s">
        <v>261</v>
      </c>
      <c r="C19" s="118" t="s">
        <v>111</v>
      </c>
      <c r="D19" s="119">
        <v>18</v>
      </c>
      <c r="E19" s="158"/>
      <c r="F19" s="158"/>
      <c r="G19" s="159">
        <f t="shared" si="0"/>
        <v>0</v>
      </c>
      <c r="H19" s="158"/>
      <c r="I19" s="158"/>
      <c r="J19" s="158">
        <f t="shared" si="1"/>
        <v>0</v>
      </c>
      <c r="K19" s="158">
        <f t="shared" si="2"/>
        <v>0</v>
      </c>
      <c r="L19" s="158">
        <f t="shared" si="3"/>
        <v>0</v>
      </c>
      <c r="M19" s="158">
        <f t="shared" si="4"/>
        <v>0</v>
      </c>
      <c r="N19" s="158">
        <f t="shared" si="5"/>
        <v>0</v>
      </c>
      <c r="O19" s="158">
        <f t="shared" si="6"/>
        <v>0</v>
      </c>
      <c r="P19" s="70"/>
      <c r="Q19" s="208"/>
    </row>
    <row r="20" spans="1:17" s="71" customFormat="1">
      <c r="A20" s="120">
        <v>9</v>
      </c>
      <c r="B20" s="203" t="s">
        <v>262</v>
      </c>
      <c r="C20" s="118" t="s">
        <v>111</v>
      </c>
      <c r="D20" s="119">
        <v>3</v>
      </c>
      <c r="E20" s="158"/>
      <c r="F20" s="158"/>
      <c r="G20" s="159">
        <f t="shared" si="0"/>
        <v>0</v>
      </c>
      <c r="H20" s="158"/>
      <c r="I20" s="158"/>
      <c r="J20" s="158">
        <f t="shared" si="1"/>
        <v>0</v>
      </c>
      <c r="K20" s="158">
        <f t="shared" si="2"/>
        <v>0</v>
      </c>
      <c r="L20" s="158">
        <f t="shared" si="3"/>
        <v>0</v>
      </c>
      <c r="M20" s="158">
        <f t="shared" si="4"/>
        <v>0</v>
      </c>
      <c r="N20" s="158">
        <f t="shared" si="5"/>
        <v>0</v>
      </c>
      <c r="O20" s="158">
        <f t="shared" si="6"/>
        <v>0</v>
      </c>
      <c r="P20" s="70"/>
      <c r="Q20" s="208"/>
    </row>
    <row r="21" spans="1:17" s="71" customFormat="1">
      <c r="A21" s="120">
        <v>10</v>
      </c>
      <c r="B21" s="203" t="s">
        <v>263</v>
      </c>
      <c r="C21" s="118" t="s">
        <v>111</v>
      </c>
      <c r="D21" s="119">
        <v>1</v>
      </c>
      <c r="E21" s="158"/>
      <c r="F21" s="158"/>
      <c r="G21" s="159">
        <f t="shared" si="0"/>
        <v>0</v>
      </c>
      <c r="H21" s="158"/>
      <c r="I21" s="158"/>
      <c r="J21" s="158">
        <f t="shared" si="1"/>
        <v>0</v>
      </c>
      <c r="K21" s="158">
        <f t="shared" si="2"/>
        <v>0</v>
      </c>
      <c r="L21" s="158">
        <f t="shared" si="3"/>
        <v>0</v>
      </c>
      <c r="M21" s="158">
        <f t="shared" si="4"/>
        <v>0</v>
      </c>
      <c r="N21" s="158">
        <f t="shared" si="5"/>
        <v>0</v>
      </c>
      <c r="O21" s="158">
        <f t="shared" si="6"/>
        <v>0</v>
      </c>
      <c r="P21" s="70"/>
      <c r="Q21" s="208"/>
    </row>
    <row r="22" spans="1:17" s="71" customFormat="1">
      <c r="A22" s="120">
        <v>11</v>
      </c>
      <c r="B22" s="203" t="s">
        <v>248</v>
      </c>
      <c r="C22" s="118" t="s">
        <v>17</v>
      </c>
      <c r="D22" s="119">
        <v>50</v>
      </c>
      <c r="E22" s="158"/>
      <c r="F22" s="158"/>
      <c r="G22" s="159">
        <f t="shared" si="0"/>
        <v>0</v>
      </c>
      <c r="H22" s="158"/>
      <c r="I22" s="158"/>
      <c r="J22" s="158">
        <f t="shared" si="1"/>
        <v>0</v>
      </c>
      <c r="K22" s="158">
        <f t="shared" si="2"/>
        <v>0</v>
      </c>
      <c r="L22" s="158">
        <f t="shared" si="3"/>
        <v>0</v>
      </c>
      <c r="M22" s="158">
        <f t="shared" si="4"/>
        <v>0</v>
      </c>
      <c r="N22" s="158">
        <f t="shared" si="5"/>
        <v>0</v>
      </c>
      <c r="O22" s="158">
        <f t="shared" si="6"/>
        <v>0</v>
      </c>
      <c r="P22" s="70"/>
      <c r="Q22" s="208"/>
    </row>
    <row r="23" spans="1:17" s="71" customFormat="1">
      <c r="A23" s="120">
        <v>12</v>
      </c>
      <c r="B23" s="203" t="s">
        <v>249</v>
      </c>
      <c r="C23" s="118" t="s">
        <v>111</v>
      </c>
      <c r="D23" s="119">
        <v>23</v>
      </c>
      <c r="E23" s="158"/>
      <c r="F23" s="158"/>
      <c r="G23" s="159">
        <f t="shared" si="0"/>
        <v>0</v>
      </c>
      <c r="H23" s="158"/>
      <c r="I23" s="158"/>
      <c r="J23" s="158">
        <f t="shared" si="1"/>
        <v>0</v>
      </c>
      <c r="K23" s="158">
        <f t="shared" si="2"/>
        <v>0</v>
      </c>
      <c r="L23" s="158">
        <f t="shared" si="3"/>
        <v>0</v>
      </c>
      <c r="M23" s="158">
        <f t="shared" si="4"/>
        <v>0</v>
      </c>
      <c r="N23" s="158">
        <f t="shared" si="5"/>
        <v>0</v>
      </c>
      <c r="O23" s="158">
        <f t="shared" si="6"/>
        <v>0</v>
      </c>
      <c r="P23" s="70"/>
      <c r="Q23" s="208"/>
    </row>
    <row r="24" spans="1:17" s="71" customFormat="1">
      <c r="A24" s="120"/>
      <c r="B24" s="220" t="s">
        <v>250</v>
      </c>
      <c r="C24" s="118"/>
      <c r="D24" s="119"/>
      <c r="E24" s="158"/>
      <c r="F24" s="158"/>
      <c r="G24" s="159"/>
      <c r="H24" s="158"/>
      <c r="I24" s="158"/>
      <c r="J24" s="158">
        <f t="shared" si="1"/>
        <v>0</v>
      </c>
      <c r="K24" s="158">
        <f t="shared" si="2"/>
        <v>0</v>
      </c>
      <c r="L24" s="158">
        <f t="shared" si="3"/>
        <v>0</v>
      </c>
      <c r="M24" s="158">
        <f t="shared" si="4"/>
        <v>0</v>
      </c>
      <c r="N24" s="158">
        <f t="shared" si="5"/>
        <v>0</v>
      </c>
      <c r="O24" s="158">
        <f t="shared" si="6"/>
        <v>0</v>
      </c>
      <c r="P24" s="70"/>
      <c r="Q24" s="208"/>
    </row>
    <row r="25" spans="1:17" s="71" customFormat="1">
      <c r="A25" s="120">
        <v>13</v>
      </c>
      <c r="B25" s="203" t="s">
        <v>254</v>
      </c>
      <c r="C25" s="118" t="s">
        <v>17</v>
      </c>
      <c r="D25" s="119">
        <v>100</v>
      </c>
      <c r="E25" s="158"/>
      <c r="F25" s="158"/>
      <c r="G25" s="159">
        <f t="shared" si="0"/>
        <v>0</v>
      </c>
      <c r="H25" s="158"/>
      <c r="I25" s="158"/>
      <c r="J25" s="158">
        <f t="shared" si="1"/>
        <v>0</v>
      </c>
      <c r="K25" s="158">
        <f t="shared" si="2"/>
        <v>0</v>
      </c>
      <c r="L25" s="158">
        <f t="shared" si="3"/>
        <v>0</v>
      </c>
      <c r="M25" s="158">
        <f t="shared" si="4"/>
        <v>0</v>
      </c>
      <c r="N25" s="158">
        <f t="shared" si="5"/>
        <v>0</v>
      </c>
      <c r="O25" s="158">
        <f t="shared" si="6"/>
        <v>0</v>
      </c>
      <c r="P25" s="70"/>
      <c r="Q25" s="208"/>
    </row>
    <row r="26" spans="1:17" s="71" customFormat="1">
      <c r="A26" s="120">
        <v>14</v>
      </c>
      <c r="B26" s="203" t="s">
        <v>255</v>
      </c>
      <c r="C26" s="118" t="s">
        <v>17</v>
      </c>
      <c r="D26" s="119">
        <v>35</v>
      </c>
      <c r="E26" s="158"/>
      <c r="F26" s="158"/>
      <c r="G26" s="159">
        <f t="shared" si="0"/>
        <v>0</v>
      </c>
      <c r="H26" s="158"/>
      <c r="I26" s="158"/>
      <c r="J26" s="158">
        <f t="shared" si="1"/>
        <v>0</v>
      </c>
      <c r="K26" s="158">
        <f t="shared" si="2"/>
        <v>0</v>
      </c>
      <c r="L26" s="158">
        <f t="shared" si="3"/>
        <v>0</v>
      </c>
      <c r="M26" s="158">
        <f t="shared" si="4"/>
        <v>0</v>
      </c>
      <c r="N26" s="158">
        <f t="shared" si="5"/>
        <v>0</v>
      </c>
      <c r="O26" s="158">
        <f t="shared" si="6"/>
        <v>0</v>
      </c>
      <c r="P26" s="70"/>
      <c r="Q26" s="208"/>
    </row>
    <row r="27" spans="1:17" s="71" customFormat="1">
      <c r="A27" s="120">
        <v>15</v>
      </c>
      <c r="B27" s="203" t="s">
        <v>256</v>
      </c>
      <c r="C27" s="118" t="s">
        <v>111</v>
      </c>
      <c r="D27" s="119">
        <v>5</v>
      </c>
      <c r="E27" s="158"/>
      <c r="F27" s="158"/>
      <c r="G27" s="159">
        <f t="shared" si="0"/>
        <v>0</v>
      </c>
      <c r="H27" s="158"/>
      <c r="I27" s="158"/>
      <c r="J27" s="158">
        <f t="shared" si="1"/>
        <v>0</v>
      </c>
      <c r="K27" s="158">
        <f t="shared" si="2"/>
        <v>0</v>
      </c>
      <c r="L27" s="158">
        <f t="shared" si="3"/>
        <v>0</v>
      </c>
      <c r="M27" s="158">
        <f t="shared" si="4"/>
        <v>0</v>
      </c>
      <c r="N27" s="158">
        <f t="shared" si="5"/>
        <v>0</v>
      </c>
      <c r="O27" s="158">
        <f t="shared" si="6"/>
        <v>0</v>
      </c>
      <c r="P27" s="70"/>
      <c r="Q27" s="208"/>
    </row>
    <row r="28" spans="1:17" s="71" customFormat="1">
      <c r="A28" s="120">
        <v>16</v>
      </c>
      <c r="B28" s="203" t="s">
        <v>257</v>
      </c>
      <c r="C28" s="118" t="s">
        <v>111</v>
      </c>
      <c r="D28" s="119">
        <v>11</v>
      </c>
      <c r="E28" s="158"/>
      <c r="F28" s="158"/>
      <c r="G28" s="159">
        <f t="shared" si="0"/>
        <v>0</v>
      </c>
      <c r="H28" s="158"/>
      <c r="I28" s="158"/>
      <c r="J28" s="158">
        <f t="shared" si="1"/>
        <v>0</v>
      </c>
      <c r="K28" s="158">
        <f t="shared" si="2"/>
        <v>0</v>
      </c>
      <c r="L28" s="158">
        <f t="shared" si="3"/>
        <v>0</v>
      </c>
      <c r="M28" s="158">
        <f t="shared" si="4"/>
        <v>0</v>
      </c>
      <c r="N28" s="158">
        <f t="shared" si="5"/>
        <v>0</v>
      </c>
      <c r="O28" s="158">
        <f t="shared" si="6"/>
        <v>0</v>
      </c>
      <c r="P28" s="70"/>
      <c r="Q28" s="208"/>
    </row>
    <row r="29" spans="1:17" s="71" customFormat="1">
      <c r="A29" s="120">
        <v>17</v>
      </c>
      <c r="B29" s="203" t="s">
        <v>258</v>
      </c>
      <c r="C29" s="118" t="s">
        <v>111</v>
      </c>
      <c r="D29" s="119">
        <v>2</v>
      </c>
      <c r="E29" s="158"/>
      <c r="F29" s="158"/>
      <c r="G29" s="159">
        <f t="shared" si="0"/>
        <v>0</v>
      </c>
      <c r="H29" s="158"/>
      <c r="I29" s="158"/>
      <c r="J29" s="158">
        <f t="shared" si="1"/>
        <v>0</v>
      </c>
      <c r="K29" s="158">
        <f t="shared" si="2"/>
        <v>0</v>
      </c>
      <c r="L29" s="158">
        <f t="shared" si="3"/>
        <v>0</v>
      </c>
      <c r="M29" s="158">
        <f t="shared" si="4"/>
        <v>0</v>
      </c>
      <c r="N29" s="158">
        <f t="shared" si="5"/>
        <v>0</v>
      </c>
      <c r="O29" s="158">
        <f t="shared" si="6"/>
        <v>0</v>
      </c>
      <c r="P29" s="70"/>
      <c r="Q29" s="208"/>
    </row>
    <row r="30" spans="1:17" s="71" customFormat="1">
      <c r="A30" s="120">
        <v>18</v>
      </c>
      <c r="B30" s="203" t="s">
        <v>259</v>
      </c>
      <c r="C30" s="118" t="s">
        <v>111</v>
      </c>
      <c r="D30" s="119">
        <v>4</v>
      </c>
      <c r="E30" s="158"/>
      <c r="F30" s="158"/>
      <c r="G30" s="159">
        <f t="shared" si="0"/>
        <v>0</v>
      </c>
      <c r="H30" s="158"/>
      <c r="I30" s="158"/>
      <c r="J30" s="158">
        <f t="shared" si="1"/>
        <v>0</v>
      </c>
      <c r="K30" s="158">
        <f t="shared" si="2"/>
        <v>0</v>
      </c>
      <c r="L30" s="158">
        <f t="shared" si="3"/>
        <v>0</v>
      </c>
      <c r="M30" s="158">
        <f t="shared" si="4"/>
        <v>0</v>
      </c>
      <c r="N30" s="158">
        <f t="shared" si="5"/>
        <v>0</v>
      </c>
      <c r="O30" s="158">
        <f t="shared" si="6"/>
        <v>0</v>
      </c>
      <c r="P30" s="70"/>
      <c r="Q30" s="208"/>
    </row>
    <row r="31" spans="1:17" s="71" customFormat="1">
      <c r="A31" s="120">
        <v>19</v>
      </c>
      <c r="B31" s="203" t="s">
        <v>260</v>
      </c>
      <c r="C31" s="118" t="s">
        <v>111</v>
      </c>
      <c r="D31" s="119">
        <v>1</v>
      </c>
      <c r="E31" s="158"/>
      <c r="F31" s="158"/>
      <c r="G31" s="159">
        <f t="shared" si="0"/>
        <v>0</v>
      </c>
      <c r="H31" s="158"/>
      <c r="I31" s="158"/>
      <c r="J31" s="158">
        <f t="shared" si="1"/>
        <v>0</v>
      </c>
      <c r="K31" s="158">
        <f t="shared" si="2"/>
        <v>0</v>
      </c>
      <c r="L31" s="158">
        <f t="shared" si="3"/>
        <v>0</v>
      </c>
      <c r="M31" s="158">
        <f t="shared" si="4"/>
        <v>0</v>
      </c>
      <c r="N31" s="158">
        <f t="shared" si="5"/>
        <v>0</v>
      </c>
      <c r="O31" s="158">
        <f t="shared" si="6"/>
        <v>0</v>
      </c>
      <c r="P31" s="70"/>
      <c r="Q31" s="208"/>
    </row>
    <row r="32" spans="1:17" s="71" customFormat="1">
      <c r="A32" s="120">
        <v>20</v>
      </c>
      <c r="B32" s="203" t="s">
        <v>261</v>
      </c>
      <c r="C32" s="118" t="s">
        <v>111</v>
      </c>
      <c r="D32" s="119">
        <v>18</v>
      </c>
      <c r="E32" s="158"/>
      <c r="F32" s="158"/>
      <c r="G32" s="159">
        <f t="shared" si="0"/>
        <v>0</v>
      </c>
      <c r="H32" s="158"/>
      <c r="I32" s="158"/>
      <c r="J32" s="158">
        <f t="shared" si="1"/>
        <v>0</v>
      </c>
      <c r="K32" s="158">
        <f t="shared" si="2"/>
        <v>0</v>
      </c>
      <c r="L32" s="158">
        <f t="shared" si="3"/>
        <v>0</v>
      </c>
      <c r="M32" s="158">
        <f t="shared" si="4"/>
        <v>0</v>
      </c>
      <c r="N32" s="158">
        <f t="shared" si="5"/>
        <v>0</v>
      </c>
      <c r="O32" s="158">
        <f t="shared" si="6"/>
        <v>0</v>
      </c>
      <c r="P32" s="70"/>
      <c r="Q32" s="208"/>
    </row>
    <row r="33" spans="1:17" s="71" customFormat="1">
      <c r="A33" s="120">
        <v>21</v>
      </c>
      <c r="B33" s="203" t="s">
        <v>262</v>
      </c>
      <c r="C33" s="118" t="s">
        <v>111</v>
      </c>
      <c r="D33" s="119">
        <v>3</v>
      </c>
      <c r="E33" s="158"/>
      <c r="F33" s="158"/>
      <c r="G33" s="159">
        <f t="shared" si="0"/>
        <v>0</v>
      </c>
      <c r="H33" s="158"/>
      <c r="I33" s="158"/>
      <c r="J33" s="158">
        <f t="shared" si="1"/>
        <v>0</v>
      </c>
      <c r="K33" s="158">
        <f t="shared" si="2"/>
        <v>0</v>
      </c>
      <c r="L33" s="158">
        <f t="shared" si="3"/>
        <v>0</v>
      </c>
      <c r="M33" s="158">
        <f t="shared" si="4"/>
        <v>0</v>
      </c>
      <c r="N33" s="158">
        <f t="shared" si="5"/>
        <v>0</v>
      </c>
      <c r="O33" s="158">
        <f t="shared" si="6"/>
        <v>0</v>
      </c>
      <c r="P33" s="70"/>
      <c r="Q33" s="208"/>
    </row>
    <row r="34" spans="1:17" s="71" customFormat="1">
      <c r="A34" s="120">
        <v>22</v>
      </c>
      <c r="B34" s="203" t="s">
        <v>263</v>
      </c>
      <c r="C34" s="118" t="s">
        <v>111</v>
      </c>
      <c r="D34" s="119">
        <v>1</v>
      </c>
      <c r="E34" s="158"/>
      <c r="F34" s="158"/>
      <c r="G34" s="159">
        <f t="shared" si="0"/>
        <v>0</v>
      </c>
      <c r="H34" s="158"/>
      <c r="I34" s="158"/>
      <c r="J34" s="158">
        <f t="shared" si="1"/>
        <v>0</v>
      </c>
      <c r="K34" s="158">
        <f t="shared" si="2"/>
        <v>0</v>
      </c>
      <c r="L34" s="158">
        <f t="shared" si="3"/>
        <v>0</v>
      </c>
      <c r="M34" s="158">
        <f t="shared" si="4"/>
        <v>0</v>
      </c>
      <c r="N34" s="158">
        <f t="shared" si="5"/>
        <v>0</v>
      </c>
      <c r="O34" s="158">
        <f t="shared" si="6"/>
        <v>0</v>
      </c>
      <c r="P34" s="70"/>
      <c r="Q34" s="208"/>
    </row>
    <row r="35" spans="1:17" s="71" customFormat="1">
      <c r="A35" s="120">
        <v>23</v>
      </c>
      <c r="B35" s="203" t="s">
        <v>248</v>
      </c>
      <c r="C35" s="118" t="s">
        <v>17</v>
      </c>
      <c r="D35" s="119">
        <v>50</v>
      </c>
      <c r="E35" s="158"/>
      <c r="F35" s="158"/>
      <c r="G35" s="159">
        <f t="shared" si="0"/>
        <v>0</v>
      </c>
      <c r="H35" s="158"/>
      <c r="I35" s="158"/>
      <c r="J35" s="158">
        <f t="shared" si="1"/>
        <v>0</v>
      </c>
      <c r="K35" s="158">
        <f t="shared" si="2"/>
        <v>0</v>
      </c>
      <c r="L35" s="158">
        <f t="shared" si="3"/>
        <v>0</v>
      </c>
      <c r="M35" s="158">
        <f t="shared" si="4"/>
        <v>0</v>
      </c>
      <c r="N35" s="158">
        <f t="shared" si="5"/>
        <v>0</v>
      </c>
      <c r="O35" s="158">
        <f t="shared" si="6"/>
        <v>0</v>
      </c>
      <c r="P35" s="70"/>
      <c r="Q35" s="208"/>
    </row>
    <row r="36" spans="1:17" s="71" customFormat="1">
      <c r="A36" s="120">
        <v>24</v>
      </c>
      <c r="B36" s="203" t="s">
        <v>249</v>
      </c>
      <c r="C36" s="118" t="s">
        <v>111</v>
      </c>
      <c r="D36" s="119">
        <v>23</v>
      </c>
      <c r="E36" s="158"/>
      <c r="F36" s="158"/>
      <c r="G36" s="159">
        <f t="shared" si="0"/>
        <v>0</v>
      </c>
      <c r="H36" s="158"/>
      <c r="I36" s="158"/>
      <c r="J36" s="158">
        <f t="shared" si="1"/>
        <v>0</v>
      </c>
      <c r="K36" s="158">
        <f t="shared" si="2"/>
        <v>0</v>
      </c>
      <c r="L36" s="158">
        <f t="shared" si="3"/>
        <v>0</v>
      </c>
      <c r="M36" s="158">
        <f t="shared" si="4"/>
        <v>0</v>
      </c>
      <c r="N36" s="158">
        <f t="shared" si="5"/>
        <v>0</v>
      </c>
      <c r="O36" s="158">
        <f t="shared" si="6"/>
        <v>0</v>
      </c>
      <c r="P36" s="70"/>
      <c r="Q36" s="208"/>
    </row>
    <row r="37" spans="1:17" s="71" customFormat="1">
      <c r="A37" s="120"/>
      <c r="B37" s="220" t="s">
        <v>251</v>
      </c>
      <c r="C37" s="118"/>
      <c r="D37" s="119"/>
      <c r="E37" s="158"/>
      <c r="F37" s="158"/>
      <c r="G37" s="159"/>
      <c r="H37" s="158"/>
      <c r="I37" s="158"/>
      <c r="J37" s="158">
        <f t="shared" si="1"/>
        <v>0</v>
      </c>
      <c r="K37" s="158">
        <f t="shared" si="2"/>
        <v>0</v>
      </c>
      <c r="L37" s="158">
        <f t="shared" si="3"/>
        <v>0</v>
      </c>
      <c r="M37" s="158">
        <f t="shared" si="4"/>
        <v>0</v>
      </c>
      <c r="N37" s="158">
        <f t="shared" si="5"/>
        <v>0</v>
      </c>
      <c r="O37" s="158">
        <f t="shared" si="6"/>
        <v>0</v>
      </c>
      <c r="P37" s="70"/>
      <c r="Q37" s="208"/>
    </row>
    <row r="38" spans="1:17" s="71" customFormat="1">
      <c r="A38" s="120">
        <v>25</v>
      </c>
      <c r="B38" s="203" t="s">
        <v>254</v>
      </c>
      <c r="C38" s="118" t="s">
        <v>17</v>
      </c>
      <c r="D38" s="119">
        <v>80</v>
      </c>
      <c r="E38" s="158"/>
      <c r="F38" s="158"/>
      <c r="G38" s="159">
        <f t="shared" si="0"/>
        <v>0</v>
      </c>
      <c r="H38" s="158"/>
      <c r="I38" s="158"/>
      <c r="J38" s="158">
        <f t="shared" si="1"/>
        <v>0</v>
      </c>
      <c r="K38" s="158">
        <f t="shared" si="2"/>
        <v>0</v>
      </c>
      <c r="L38" s="158">
        <f t="shared" si="3"/>
        <v>0</v>
      </c>
      <c r="M38" s="158">
        <f t="shared" si="4"/>
        <v>0</v>
      </c>
      <c r="N38" s="158">
        <f t="shared" si="5"/>
        <v>0</v>
      </c>
      <c r="O38" s="158">
        <f t="shared" si="6"/>
        <v>0</v>
      </c>
      <c r="P38" s="70"/>
      <c r="Q38" s="208"/>
    </row>
    <row r="39" spans="1:17" s="71" customFormat="1">
      <c r="A39" s="120">
        <v>26</v>
      </c>
      <c r="B39" s="203" t="s">
        <v>255</v>
      </c>
      <c r="C39" s="118" t="s">
        <v>17</v>
      </c>
      <c r="D39" s="119">
        <v>30</v>
      </c>
      <c r="E39" s="158"/>
      <c r="F39" s="158"/>
      <c r="G39" s="159">
        <f t="shared" si="0"/>
        <v>0</v>
      </c>
      <c r="H39" s="158"/>
      <c r="I39" s="158"/>
      <c r="J39" s="158">
        <f t="shared" si="1"/>
        <v>0</v>
      </c>
      <c r="K39" s="158">
        <f t="shared" si="2"/>
        <v>0</v>
      </c>
      <c r="L39" s="158">
        <f t="shared" si="3"/>
        <v>0</v>
      </c>
      <c r="M39" s="158">
        <f t="shared" si="4"/>
        <v>0</v>
      </c>
      <c r="N39" s="158">
        <f t="shared" si="5"/>
        <v>0</v>
      </c>
      <c r="O39" s="158">
        <f t="shared" si="6"/>
        <v>0</v>
      </c>
      <c r="P39" s="70"/>
      <c r="Q39" s="208"/>
    </row>
    <row r="40" spans="1:17" s="71" customFormat="1">
      <c r="A40" s="120">
        <v>27</v>
      </c>
      <c r="B40" s="203" t="s">
        <v>256</v>
      </c>
      <c r="C40" s="118" t="s">
        <v>111</v>
      </c>
      <c r="D40" s="119">
        <v>4</v>
      </c>
      <c r="E40" s="158"/>
      <c r="F40" s="158"/>
      <c r="G40" s="159">
        <f t="shared" si="0"/>
        <v>0</v>
      </c>
      <c r="H40" s="158"/>
      <c r="I40" s="158"/>
      <c r="J40" s="158">
        <f t="shared" si="1"/>
        <v>0</v>
      </c>
      <c r="K40" s="158">
        <f t="shared" si="2"/>
        <v>0</v>
      </c>
      <c r="L40" s="158">
        <f t="shared" si="3"/>
        <v>0</v>
      </c>
      <c r="M40" s="158">
        <f t="shared" si="4"/>
        <v>0</v>
      </c>
      <c r="N40" s="158">
        <f t="shared" si="5"/>
        <v>0</v>
      </c>
      <c r="O40" s="158">
        <f t="shared" si="6"/>
        <v>0</v>
      </c>
      <c r="P40" s="70"/>
      <c r="Q40" s="208"/>
    </row>
    <row r="41" spans="1:17" s="71" customFormat="1">
      <c r="A41" s="120">
        <v>28</v>
      </c>
      <c r="B41" s="203" t="s">
        <v>257</v>
      </c>
      <c r="C41" s="118" t="s">
        <v>111</v>
      </c>
      <c r="D41" s="119">
        <v>6</v>
      </c>
      <c r="E41" s="158"/>
      <c r="F41" s="158"/>
      <c r="G41" s="159">
        <f t="shared" si="0"/>
        <v>0</v>
      </c>
      <c r="H41" s="158"/>
      <c r="I41" s="158"/>
      <c r="J41" s="158">
        <f t="shared" si="1"/>
        <v>0</v>
      </c>
      <c r="K41" s="158">
        <f t="shared" si="2"/>
        <v>0</v>
      </c>
      <c r="L41" s="158">
        <f t="shared" si="3"/>
        <v>0</v>
      </c>
      <c r="M41" s="158">
        <f t="shared" si="4"/>
        <v>0</v>
      </c>
      <c r="N41" s="158">
        <f t="shared" si="5"/>
        <v>0</v>
      </c>
      <c r="O41" s="158">
        <f t="shared" si="6"/>
        <v>0</v>
      </c>
      <c r="P41" s="70"/>
      <c r="Q41" s="208"/>
    </row>
    <row r="42" spans="1:17" s="71" customFormat="1">
      <c r="A42" s="120">
        <v>29</v>
      </c>
      <c r="B42" s="203" t="s">
        <v>258</v>
      </c>
      <c r="C42" s="118" t="s">
        <v>111</v>
      </c>
      <c r="D42" s="119">
        <v>2</v>
      </c>
      <c r="E42" s="158"/>
      <c r="F42" s="158"/>
      <c r="G42" s="159">
        <f t="shared" si="0"/>
        <v>0</v>
      </c>
      <c r="H42" s="158"/>
      <c r="I42" s="158"/>
      <c r="J42" s="158">
        <f t="shared" si="1"/>
        <v>0</v>
      </c>
      <c r="K42" s="158">
        <f t="shared" si="2"/>
        <v>0</v>
      </c>
      <c r="L42" s="158">
        <f t="shared" si="3"/>
        <v>0</v>
      </c>
      <c r="M42" s="158">
        <f t="shared" si="4"/>
        <v>0</v>
      </c>
      <c r="N42" s="158">
        <f t="shared" si="5"/>
        <v>0</v>
      </c>
      <c r="O42" s="158">
        <f t="shared" si="6"/>
        <v>0</v>
      </c>
      <c r="P42" s="70"/>
      <c r="Q42" s="208"/>
    </row>
    <row r="43" spans="1:17" s="71" customFormat="1">
      <c r="A43" s="120">
        <v>30</v>
      </c>
      <c r="B43" s="203" t="s">
        <v>259</v>
      </c>
      <c r="C43" s="118" t="s">
        <v>111</v>
      </c>
      <c r="D43" s="119">
        <v>3</v>
      </c>
      <c r="E43" s="158"/>
      <c r="F43" s="158"/>
      <c r="G43" s="159">
        <f t="shared" si="0"/>
        <v>0</v>
      </c>
      <c r="H43" s="158"/>
      <c r="I43" s="158"/>
      <c r="J43" s="158">
        <f t="shared" si="1"/>
        <v>0</v>
      </c>
      <c r="K43" s="158">
        <f t="shared" si="2"/>
        <v>0</v>
      </c>
      <c r="L43" s="158">
        <f t="shared" si="3"/>
        <v>0</v>
      </c>
      <c r="M43" s="158">
        <f t="shared" si="4"/>
        <v>0</v>
      </c>
      <c r="N43" s="158">
        <f t="shared" si="5"/>
        <v>0</v>
      </c>
      <c r="O43" s="158">
        <f t="shared" si="6"/>
        <v>0</v>
      </c>
      <c r="P43" s="70"/>
      <c r="Q43" s="208"/>
    </row>
    <row r="44" spans="1:17" s="71" customFormat="1">
      <c r="A44" s="120">
        <v>31</v>
      </c>
      <c r="B44" s="203" t="s">
        <v>260</v>
      </c>
      <c r="C44" s="118" t="s">
        <v>111</v>
      </c>
      <c r="D44" s="119">
        <v>1</v>
      </c>
      <c r="E44" s="158"/>
      <c r="F44" s="158"/>
      <c r="G44" s="159">
        <f t="shared" si="0"/>
        <v>0</v>
      </c>
      <c r="H44" s="158"/>
      <c r="I44" s="158"/>
      <c r="J44" s="158">
        <f t="shared" si="1"/>
        <v>0</v>
      </c>
      <c r="K44" s="158">
        <f t="shared" si="2"/>
        <v>0</v>
      </c>
      <c r="L44" s="158">
        <f t="shared" si="3"/>
        <v>0</v>
      </c>
      <c r="M44" s="158">
        <f t="shared" si="4"/>
        <v>0</v>
      </c>
      <c r="N44" s="158">
        <f t="shared" si="5"/>
        <v>0</v>
      </c>
      <c r="O44" s="158">
        <f t="shared" si="6"/>
        <v>0</v>
      </c>
      <c r="P44" s="70"/>
      <c r="Q44" s="208"/>
    </row>
    <row r="45" spans="1:17" s="71" customFormat="1">
      <c r="A45" s="120">
        <v>32</v>
      </c>
      <c r="B45" s="203" t="s">
        <v>261</v>
      </c>
      <c r="C45" s="118" t="s">
        <v>111</v>
      </c>
      <c r="D45" s="119">
        <v>12</v>
      </c>
      <c r="E45" s="158"/>
      <c r="F45" s="158"/>
      <c r="G45" s="159">
        <f t="shared" si="0"/>
        <v>0</v>
      </c>
      <c r="H45" s="158"/>
      <c r="I45" s="158"/>
      <c r="J45" s="158">
        <f t="shared" si="1"/>
        <v>0</v>
      </c>
      <c r="K45" s="158">
        <f t="shared" si="2"/>
        <v>0</v>
      </c>
      <c r="L45" s="158">
        <f t="shared" si="3"/>
        <v>0</v>
      </c>
      <c r="M45" s="158">
        <f t="shared" si="4"/>
        <v>0</v>
      </c>
      <c r="N45" s="158">
        <f t="shared" si="5"/>
        <v>0</v>
      </c>
      <c r="O45" s="158">
        <f t="shared" si="6"/>
        <v>0</v>
      </c>
      <c r="P45" s="70"/>
      <c r="Q45" s="208"/>
    </row>
    <row r="46" spans="1:17" s="71" customFormat="1">
      <c r="A46" s="120">
        <v>33</v>
      </c>
      <c r="B46" s="203" t="s">
        <v>262</v>
      </c>
      <c r="C46" s="118" t="s">
        <v>111</v>
      </c>
      <c r="D46" s="119">
        <v>3</v>
      </c>
      <c r="E46" s="158"/>
      <c r="F46" s="158"/>
      <c r="G46" s="159">
        <f t="shared" si="0"/>
        <v>0</v>
      </c>
      <c r="H46" s="158"/>
      <c r="I46" s="158"/>
      <c r="J46" s="158">
        <f t="shared" si="1"/>
        <v>0</v>
      </c>
      <c r="K46" s="158">
        <f t="shared" si="2"/>
        <v>0</v>
      </c>
      <c r="L46" s="158">
        <f t="shared" si="3"/>
        <v>0</v>
      </c>
      <c r="M46" s="158">
        <f t="shared" si="4"/>
        <v>0</v>
      </c>
      <c r="N46" s="158">
        <f t="shared" si="5"/>
        <v>0</v>
      </c>
      <c r="O46" s="158">
        <f t="shared" si="6"/>
        <v>0</v>
      </c>
      <c r="P46" s="70"/>
      <c r="Q46" s="208"/>
    </row>
    <row r="47" spans="1:17" s="71" customFormat="1">
      <c r="A47" s="120">
        <v>34</v>
      </c>
      <c r="B47" s="203" t="s">
        <v>263</v>
      </c>
      <c r="C47" s="118" t="s">
        <v>111</v>
      </c>
      <c r="D47" s="119">
        <v>1</v>
      </c>
      <c r="E47" s="158"/>
      <c r="F47" s="158"/>
      <c r="G47" s="159">
        <f t="shared" si="0"/>
        <v>0</v>
      </c>
      <c r="H47" s="158"/>
      <c r="I47" s="158"/>
      <c r="J47" s="158">
        <f t="shared" si="1"/>
        <v>0</v>
      </c>
      <c r="K47" s="158">
        <f t="shared" si="2"/>
        <v>0</v>
      </c>
      <c r="L47" s="158">
        <f t="shared" si="3"/>
        <v>0</v>
      </c>
      <c r="M47" s="158">
        <f t="shared" si="4"/>
        <v>0</v>
      </c>
      <c r="N47" s="158">
        <f t="shared" si="5"/>
        <v>0</v>
      </c>
      <c r="O47" s="158">
        <f t="shared" si="6"/>
        <v>0</v>
      </c>
      <c r="P47" s="70"/>
      <c r="Q47" s="208"/>
    </row>
    <row r="48" spans="1:17" s="71" customFormat="1">
      <c r="A48" s="120">
        <v>35</v>
      </c>
      <c r="B48" s="203" t="s">
        <v>248</v>
      </c>
      <c r="C48" s="118" t="s">
        <v>17</v>
      </c>
      <c r="D48" s="119">
        <v>40</v>
      </c>
      <c r="E48" s="158"/>
      <c r="F48" s="158"/>
      <c r="G48" s="159">
        <f t="shared" si="0"/>
        <v>0</v>
      </c>
      <c r="H48" s="158"/>
      <c r="I48" s="158"/>
      <c r="J48" s="158">
        <f t="shared" si="1"/>
        <v>0</v>
      </c>
      <c r="K48" s="158">
        <f t="shared" si="2"/>
        <v>0</v>
      </c>
      <c r="L48" s="158">
        <f t="shared" si="3"/>
        <v>0</v>
      </c>
      <c r="M48" s="158">
        <f t="shared" si="4"/>
        <v>0</v>
      </c>
      <c r="N48" s="158">
        <f t="shared" si="5"/>
        <v>0</v>
      </c>
      <c r="O48" s="158">
        <f t="shared" si="6"/>
        <v>0</v>
      </c>
      <c r="P48" s="70"/>
      <c r="Q48" s="208"/>
    </row>
    <row r="49" spans="1:17" s="71" customFormat="1">
      <c r="A49" s="120">
        <v>36</v>
      </c>
      <c r="B49" s="203" t="s">
        <v>249</v>
      </c>
      <c r="C49" s="118" t="s">
        <v>111</v>
      </c>
      <c r="D49" s="119">
        <v>16</v>
      </c>
      <c r="E49" s="158"/>
      <c r="F49" s="158"/>
      <c r="G49" s="159">
        <f t="shared" si="0"/>
        <v>0</v>
      </c>
      <c r="H49" s="158"/>
      <c r="I49" s="158"/>
      <c r="J49" s="158">
        <f t="shared" si="1"/>
        <v>0</v>
      </c>
      <c r="K49" s="158">
        <f t="shared" si="2"/>
        <v>0</v>
      </c>
      <c r="L49" s="158">
        <f t="shared" si="3"/>
        <v>0</v>
      </c>
      <c r="M49" s="158">
        <f t="shared" si="4"/>
        <v>0</v>
      </c>
      <c r="N49" s="158">
        <f t="shared" si="5"/>
        <v>0</v>
      </c>
      <c r="O49" s="158">
        <f t="shared" si="6"/>
        <v>0</v>
      </c>
      <c r="P49" s="70"/>
      <c r="Q49" s="208"/>
    </row>
    <row r="50" spans="1:17" s="71" customFormat="1">
      <c r="A50" s="120"/>
      <c r="B50" s="220" t="s">
        <v>252</v>
      </c>
      <c r="C50" s="118"/>
      <c r="D50" s="119"/>
      <c r="E50" s="158"/>
      <c r="F50" s="158"/>
      <c r="G50" s="159"/>
      <c r="H50" s="158"/>
      <c r="I50" s="158"/>
      <c r="J50" s="158">
        <f t="shared" si="1"/>
        <v>0</v>
      </c>
      <c r="K50" s="158">
        <f t="shared" si="2"/>
        <v>0</v>
      </c>
      <c r="L50" s="158">
        <f t="shared" si="3"/>
        <v>0</v>
      </c>
      <c r="M50" s="158">
        <f t="shared" si="4"/>
        <v>0</v>
      </c>
      <c r="N50" s="158">
        <f t="shared" si="5"/>
        <v>0</v>
      </c>
      <c r="O50" s="158">
        <f t="shared" si="6"/>
        <v>0</v>
      </c>
      <c r="P50" s="70"/>
      <c r="Q50" s="208"/>
    </row>
    <row r="51" spans="1:17" s="71" customFormat="1">
      <c r="A51" s="120">
        <v>37</v>
      </c>
      <c r="B51" s="203" t="s">
        <v>262</v>
      </c>
      <c r="C51" s="118" t="s">
        <v>111</v>
      </c>
      <c r="D51" s="119">
        <v>6</v>
      </c>
      <c r="E51" s="158"/>
      <c r="F51" s="158"/>
      <c r="G51" s="159">
        <f t="shared" si="0"/>
        <v>0</v>
      </c>
      <c r="H51" s="158"/>
      <c r="I51" s="158"/>
      <c r="J51" s="158">
        <f t="shared" si="1"/>
        <v>0</v>
      </c>
      <c r="K51" s="158">
        <f t="shared" si="2"/>
        <v>0</v>
      </c>
      <c r="L51" s="158">
        <f t="shared" si="3"/>
        <v>0</v>
      </c>
      <c r="M51" s="158">
        <f t="shared" si="4"/>
        <v>0</v>
      </c>
      <c r="N51" s="158">
        <f t="shared" si="5"/>
        <v>0</v>
      </c>
      <c r="O51" s="158">
        <f t="shared" si="6"/>
        <v>0</v>
      </c>
      <c r="P51" s="70"/>
      <c r="Q51" s="208"/>
    </row>
    <row r="52" spans="1:17" s="71" customFormat="1">
      <c r="A52" s="120"/>
      <c r="B52" s="220" t="s">
        <v>253</v>
      </c>
      <c r="C52" s="118"/>
      <c r="D52" s="119"/>
      <c r="E52" s="158"/>
      <c r="F52" s="158"/>
      <c r="G52" s="159"/>
      <c r="H52" s="158"/>
      <c r="I52" s="158"/>
      <c r="J52" s="158">
        <f t="shared" si="1"/>
        <v>0</v>
      </c>
      <c r="K52" s="158">
        <f t="shared" si="2"/>
        <v>0</v>
      </c>
      <c r="L52" s="158">
        <f t="shared" si="3"/>
        <v>0</v>
      </c>
      <c r="M52" s="158">
        <f t="shared" si="4"/>
        <v>0</v>
      </c>
      <c r="N52" s="158">
        <f t="shared" si="5"/>
        <v>0</v>
      </c>
      <c r="O52" s="158">
        <f t="shared" si="6"/>
        <v>0</v>
      </c>
      <c r="P52" s="70"/>
      <c r="Q52" s="208"/>
    </row>
    <row r="53" spans="1:17" s="71" customFormat="1">
      <c r="A53" s="120">
        <v>38</v>
      </c>
      <c r="B53" s="203" t="s">
        <v>264</v>
      </c>
      <c r="C53" s="118" t="s">
        <v>111</v>
      </c>
      <c r="D53" s="119">
        <v>1</v>
      </c>
      <c r="E53" s="158"/>
      <c r="F53" s="158"/>
      <c r="G53" s="159">
        <f t="shared" si="0"/>
        <v>0</v>
      </c>
      <c r="H53" s="158"/>
      <c r="I53" s="158"/>
      <c r="J53" s="158">
        <f t="shared" si="1"/>
        <v>0</v>
      </c>
      <c r="K53" s="158">
        <f t="shared" si="2"/>
        <v>0</v>
      </c>
      <c r="L53" s="158">
        <f t="shared" si="3"/>
        <v>0</v>
      </c>
      <c r="M53" s="158">
        <f t="shared" si="4"/>
        <v>0</v>
      </c>
      <c r="N53" s="158">
        <f t="shared" si="5"/>
        <v>0</v>
      </c>
      <c r="O53" s="158">
        <f t="shared" si="6"/>
        <v>0</v>
      </c>
      <c r="P53" s="70"/>
      <c r="Q53" s="208"/>
    </row>
    <row r="54" spans="1:17" s="71" customFormat="1">
      <c r="A54" s="120">
        <v>39</v>
      </c>
      <c r="B54" s="203" t="s">
        <v>265</v>
      </c>
      <c r="C54" s="118" t="s">
        <v>111</v>
      </c>
      <c r="D54" s="119">
        <v>2</v>
      </c>
      <c r="E54" s="158"/>
      <c r="F54" s="158"/>
      <c r="G54" s="159">
        <f t="shared" si="0"/>
        <v>0</v>
      </c>
      <c r="H54" s="158"/>
      <c r="I54" s="158"/>
      <c r="J54" s="158">
        <f t="shared" si="1"/>
        <v>0</v>
      </c>
      <c r="K54" s="158">
        <f t="shared" si="2"/>
        <v>0</v>
      </c>
      <c r="L54" s="158">
        <f t="shared" si="3"/>
        <v>0</v>
      </c>
      <c r="M54" s="158">
        <f t="shared" si="4"/>
        <v>0</v>
      </c>
      <c r="N54" s="158">
        <f t="shared" si="5"/>
        <v>0</v>
      </c>
      <c r="O54" s="158">
        <f t="shared" si="6"/>
        <v>0</v>
      </c>
      <c r="P54" s="70"/>
      <c r="Q54" s="208"/>
    </row>
    <row r="55" spans="1:17" ht="25.5">
      <c r="A55" s="164"/>
      <c r="B55" s="167" t="s">
        <v>118</v>
      </c>
      <c r="C55" s="168"/>
      <c r="D55" s="168"/>
      <c r="E55" s="168"/>
      <c r="F55" s="168"/>
      <c r="G55" s="169"/>
      <c r="H55" s="163"/>
      <c r="I55" s="169"/>
      <c r="J55" s="169"/>
      <c r="K55" s="170">
        <f>SUM(K11:K54)</f>
        <v>0</v>
      </c>
      <c r="L55" s="170">
        <f>SUM(L11:L54)</f>
        <v>0</v>
      </c>
      <c r="M55" s="170">
        <f>SUM(M11:M54)</f>
        <v>0</v>
      </c>
      <c r="N55" s="170">
        <f>SUM(N11:N54)</f>
        <v>0</v>
      </c>
      <c r="O55" s="170">
        <f>SUM(O11:O54)</f>
        <v>0</v>
      </c>
    </row>
    <row r="56" spans="1:17">
      <c r="A56" s="97"/>
      <c r="B56" s="98"/>
      <c r="C56" s="99"/>
      <c r="D56" s="100"/>
      <c r="E56" s="100"/>
      <c r="F56" s="100"/>
      <c r="G56" s="100"/>
      <c r="H56" s="100"/>
      <c r="I56" s="100"/>
      <c r="J56" s="100"/>
      <c r="K56" s="100"/>
      <c r="L56" s="100"/>
      <c r="M56" s="100"/>
      <c r="N56" s="100"/>
    </row>
    <row r="57" spans="1:17" ht="15.75">
      <c r="A57" s="97"/>
      <c r="B57" s="101"/>
      <c r="C57" s="116"/>
      <c r="D57" s="102"/>
      <c r="E57" s="103"/>
      <c r="K57" s="104"/>
      <c r="L57" s="102"/>
      <c r="M57" s="105"/>
      <c r="N57" s="106"/>
    </row>
    <row r="58" spans="1:17" ht="15.75">
      <c r="A58" s="107"/>
      <c r="B58" s="101"/>
      <c r="C58" s="116"/>
      <c r="D58" s="102"/>
      <c r="E58" s="103"/>
      <c r="K58" s="104"/>
      <c r="L58" s="102"/>
      <c r="M58" s="105"/>
      <c r="N58" s="105"/>
      <c r="O58" s="108"/>
    </row>
    <row r="59" spans="1:17" ht="15.75">
      <c r="A59" s="107"/>
      <c r="B59" s="67" t="s">
        <v>334</v>
      </c>
      <c r="C59" s="116"/>
      <c r="D59" s="102"/>
      <c r="E59" s="103"/>
      <c r="K59" s="104"/>
      <c r="L59" s="102"/>
      <c r="M59" s="105"/>
      <c r="N59" s="105"/>
      <c r="O59" s="108"/>
    </row>
    <row r="60" spans="1:17" ht="15.75">
      <c r="A60" s="107"/>
      <c r="B60" s="156" t="s">
        <v>331</v>
      </c>
      <c r="C60" s="116"/>
      <c r="D60" s="102"/>
      <c r="E60" s="103"/>
      <c r="K60" s="104"/>
      <c r="L60" s="102"/>
      <c r="M60" s="105"/>
      <c r="N60" s="105"/>
      <c r="O60" s="108"/>
    </row>
    <row r="61" spans="1:17" ht="15.75">
      <c r="A61" s="107"/>
      <c r="B61" s="156"/>
      <c r="C61" s="116"/>
      <c r="D61" s="102"/>
      <c r="E61" s="103"/>
      <c r="K61" s="104"/>
      <c r="L61" s="102"/>
      <c r="M61" s="105"/>
      <c r="N61" s="105"/>
      <c r="O61" s="108"/>
    </row>
    <row r="62" spans="1:17" ht="15.75">
      <c r="A62" s="107"/>
      <c r="B62" s="156"/>
      <c r="C62" s="116"/>
      <c r="D62" s="102"/>
      <c r="E62" s="103"/>
      <c r="K62" s="104"/>
      <c r="L62" s="102"/>
      <c r="M62" s="105"/>
      <c r="N62" s="105"/>
      <c r="O62" s="108"/>
    </row>
    <row r="63" spans="1:17">
      <c r="B63" s="67" t="s">
        <v>333</v>
      </c>
    </row>
    <row r="64" spans="1:17">
      <c r="B64" s="117" t="s">
        <v>332</v>
      </c>
    </row>
    <row r="65" spans="2:2">
      <c r="B65" s="110"/>
    </row>
  </sheetData>
  <mergeCells count="7">
    <mergeCell ref="N2:W2"/>
    <mergeCell ref="A9:A10"/>
    <mergeCell ref="B9:B10"/>
    <mergeCell ref="C9:C10"/>
    <mergeCell ref="D9:D10"/>
    <mergeCell ref="E9:J9"/>
    <mergeCell ref="K9:O9"/>
  </mergeCells>
  <pageMargins left="0.25" right="0.25" top="0.75" bottom="0.75" header="0.3" footer="0.3"/>
  <pageSetup scale="85" orientation="landscape" r:id="rId1"/>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30"/>
  <sheetViews>
    <sheetView topLeftCell="A4" zoomScale="130" zoomScaleNormal="130" workbookViewId="0">
      <selection activeCell="K9" sqref="K9:O9"/>
    </sheetView>
  </sheetViews>
  <sheetFormatPr defaultRowHeight="12.75"/>
  <cols>
    <col min="1" max="1" width="4.7109375" style="109" customWidth="1"/>
    <col min="2" max="2" width="43.42578125" style="111" customWidth="1"/>
    <col min="3" max="3" width="6" style="109" customWidth="1"/>
    <col min="4" max="4" width="6.5703125" style="70" customWidth="1"/>
    <col min="5" max="5" width="8" style="70" customWidth="1"/>
    <col min="6" max="6" width="7" style="70" customWidth="1"/>
    <col min="7" max="7" width="9.140625" style="70" customWidth="1"/>
    <col min="8" max="8" width="7.85546875" style="70" customWidth="1"/>
    <col min="9" max="9" width="7.7109375" style="70" customWidth="1"/>
    <col min="10" max="11" width="9.140625" style="70" customWidth="1"/>
    <col min="12" max="12" width="10.28515625" style="70" customWidth="1"/>
    <col min="13" max="13" width="9.85546875" style="70" customWidth="1"/>
    <col min="14" max="14" width="10" style="70" customWidth="1"/>
    <col min="15" max="15" width="10.140625" style="70" customWidth="1"/>
    <col min="16" max="16384" width="9.140625" style="70"/>
  </cols>
  <sheetData>
    <row r="1" spans="1:17">
      <c r="A1" s="221" t="e">
        <f>#REF!</f>
        <v>#REF!</v>
      </c>
      <c r="B1" s="70"/>
      <c r="C1" s="222"/>
      <c r="D1" s="83" t="s">
        <v>22</v>
      </c>
      <c r="E1" s="223"/>
      <c r="G1" s="224"/>
      <c r="H1" s="223"/>
      <c r="I1" s="223"/>
      <c r="J1" s="223"/>
      <c r="K1" s="225"/>
      <c r="L1" s="223"/>
      <c r="M1" s="223"/>
      <c r="N1" s="223"/>
      <c r="O1" s="223"/>
    </row>
    <row r="2" spans="1:17" ht="33.75" customHeight="1">
      <c r="A2" s="221"/>
      <c r="B2" s="226"/>
      <c r="C2" s="222"/>
      <c r="D2" s="258" t="s">
        <v>137</v>
      </c>
      <c r="E2" s="258"/>
      <c r="F2" s="258"/>
      <c r="G2" s="258"/>
      <c r="H2" s="258"/>
      <c r="I2" s="258"/>
      <c r="J2" s="258"/>
      <c r="K2" s="258"/>
      <c r="L2" s="258"/>
      <c r="M2" s="258"/>
      <c r="N2" s="223"/>
      <c r="O2" s="223"/>
    </row>
    <row r="3" spans="1:17">
      <c r="A3" s="221"/>
      <c r="B3" s="226"/>
      <c r="C3" s="222"/>
      <c r="D3" s="84"/>
      <c r="E3" s="223"/>
      <c r="F3" s="83"/>
      <c r="G3" s="224"/>
      <c r="H3" s="223"/>
      <c r="I3" s="223"/>
      <c r="J3" s="223"/>
      <c r="K3" s="225"/>
      <c r="L3" s="223"/>
      <c r="M3" s="223"/>
      <c r="N3" s="223"/>
      <c r="O3" s="223"/>
    </row>
    <row r="4" spans="1:17">
      <c r="A4" s="83" t="s">
        <v>156</v>
      </c>
      <c r="B4" s="83"/>
      <c r="C4" s="227"/>
    </row>
    <row r="5" spans="1:17">
      <c r="A5" s="83" t="s">
        <v>157</v>
      </c>
      <c r="B5" s="228"/>
      <c r="C5" s="80"/>
      <c r="D5" s="82"/>
      <c r="E5" s="81"/>
      <c r="F5" s="83"/>
      <c r="G5" s="84"/>
      <c r="H5" s="84"/>
      <c r="I5" s="84"/>
      <c r="J5" s="84"/>
      <c r="K5" s="85"/>
      <c r="L5" s="85"/>
      <c r="M5" s="85"/>
      <c r="N5" s="85"/>
      <c r="O5" s="85"/>
    </row>
    <row r="6" spans="1:17">
      <c r="A6" s="83" t="s">
        <v>340</v>
      </c>
      <c r="B6" s="228"/>
      <c r="C6" s="80"/>
      <c r="D6" s="82"/>
      <c r="E6" s="81"/>
      <c r="F6" s="83"/>
      <c r="G6" s="84"/>
      <c r="H6" s="84"/>
      <c r="I6" s="84"/>
      <c r="J6" s="84"/>
      <c r="K6" s="85"/>
      <c r="L6" s="85"/>
      <c r="M6" s="85"/>
      <c r="N6" s="85"/>
      <c r="O6" s="85"/>
    </row>
    <row r="7" spans="1:17">
      <c r="A7" s="70"/>
      <c r="B7" s="229" t="s">
        <v>119</v>
      </c>
      <c r="C7" s="230"/>
      <c r="D7" s="82"/>
      <c r="E7" s="81"/>
      <c r="F7" s="85"/>
      <c r="G7" s="84"/>
      <c r="H7" s="84"/>
      <c r="I7" s="84"/>
      <c r="J7" s="84"/>
      <c r="L7" s="229" t="s">
        <v>95</v>
      </c>
      <c r="M7" s="231"/>
      <c r="N7" s="232">
        <f>O20</f>
        <v>0</v>
      </c>
      <c r="O7" s="92" t="s">
        <v>12</v>
      </c>
    </row>
    <row r="8" spans="1:17">
      <c r="A8" s="233"/>
      <c r="B8" s="70"/>
      <c r="C8" s="233"/>
      <c r="D8" s="234"/>
      <c r="E8" s="229"/>
      <c r="F8" s="229"/>
      <c r="G8" s="229"/>
      <c r="H8" s="229"/>
      <c r="I8" s="229"/>
      <c r="J8" s="229"/>
      <c r="K8" s="85"/>
      <c r="L8" s="70" t="s">
        <v>342</v>
      </c>
      <c r="M8" s="229"/>
      <c r="N8" s="85"/>
      <c r="O8" s="85"/>
    </row>
    <row r="9" spans="1:17" ht="12.75" customHeight="1">
      <c r="A9" s="255" t="s">
        <v>0</v>
      </c>
      <c r="B9" s="255" t="s">
        <v>98</v>
      </c>
      <c r="C9" s="256" t="s">
        <v>6</v>
      </c>
      <c r="D9" s="256" t="s">
        <v>1</v>
      </c>
      <c r="E9" s="255" t="s">
        <v>2</v>
      </c>
      <c r="F9" s="255"/>
      <c r="G9" s="255"/>
      <c r="H9" s="255"/>
      <c r="I9" s="255"/>
      <c r="J9" s="255"/>
      <c r="K9" s="255" t="s">
        <v>3</v>
      </c>
      <c r="L9" s="255"/>
      <c r="M9" s="255"/>
      <c r="N9" s="255"/>
      <c r="O9" s="255"/>
    </row>
    <row r="10" spans="1:17" ht="72.75" customHeight="1">
      <c r="A10" s="255"/>
      <c r="B10" s="255"/>
      <c r="C10" s="256"/>
      <c r="D10" s="256"/>
      <c r="E10" s="218" t="s">
        <v>4</v>
      </c>
      <c r="F10" s="218" t="s">
        <v>117</v>
      </c>
      <c r="G10" s="218" t="s">
        <v>99</v>
      </c>
      <c r="H10" s="218" t="s">
        <v>97</v>
      </c>
      <c r="I10" s="218" t="s">
        <v>100</v>
      </c>
      <c r="J10" s="218" t="s">
        <v>101</v>
      </c>
      <c r="K10" s="218" t="s">
        <v>5</v>
      </c>
      <c r="L10" s="218" t="s">
        <v>102</v>
      </c>
      <c r="M10" s="218" t="s">
        <v>97</v>
      </c>
      <c r="N10" s="218" t="s">
        <v>103</v>
      </c>
      <c r="O10" s="218" t="s">
        <v>104</v>
      </c>
    </row>
    <row r="11" spans="1:17" s="71" customFormat="1" ht="16.5" customHeight="1">
      <c r="A11" s="201">
        <v>1</v>
      </c>
      <c r="B11" s="202" t="s">
        <v>310</v>
      </c>
      <c r="C11" s="120" t="s">
        <v>138</v>
      </c>
      <c r="D11" s="119">
        <v>7</v>
      </c>
      <c r="E11" s="158"/>
      <c r="F11" s="158"/>
      <c r="G11" s="159">
        <f>SUM(E11*F11)</f>
        <v>0</v>
      </c>
      <c r="H11" s="158"/>
      <c r="I11" s="158"/>
      <c r="J11" s="158"/>
      <c r="K11" s="158">
        <f>SUM(D11*E11)</f>
        <v>0</v>
      </c>
      <c r="L11" s="158">
        <f>SUM(D11*G11)</f>
        <v>0</v>
      </c>
      <c r="M11" s="158">
        <f>SUM(D11*H11)</f>
        <v>0</v>
      </c>
      <c r="N11" s="158">
        <f>SUM(D11*I11)</f>
        <v>0</v>
      </c>
      <c r="O11" s="158">
        <f>SUM(L11:N11)</f>
        <v>0</v>
      </c>
      <c r="P11" s="70"/>
      <c r="Q11" s="208"/>
    </row>
    <row r="12" spans="1:17" s="71" customFormat="1">
      <c r="A12" s="201">
        <v>2</v>
      </c>
      <c r="B12" s="202" t="s">
        <v>313</v>
      </c>
      <c r="C12" s="120" t="s">
        <v>138</v>
      </c>
      <c r="D12" s="119">
        <v>3</v>
      </c>
      <c r="E12" s="158"/>
      <c r="F12" s="158"/>
      <c r="G12" s="159">
        <f t="shared" ref="G12:G19" si="0">SUM(E12*F12)</f>
        <v>0</v>
      </c>
      <c r="H12" s="158"/>
      <c r="I12" s="158"/>
      <c r="J12" s="158"/>
      <c r="K12" s="158">
        <f t="shared" ref="K12:K19" si="1">SUM(D12*E12)</f>
        <v>0</v>
      </c>
      <c r="L12" s="158">
        <f t="shared" ref="L12:L19" si="2">SUM(D12*G12)</f>
        <v>0</v>
      </c>
      <c r="M12" s="158">
        <f t="shared" ref="M12:M19" si="3">SUM(D12*H12)</f>
        <v>0</v>
      </c>
      <c r="N12" s="158">
        <f t="shared" ref="N12:N19" si="4">SUM(D12*I12)</f>
        <v>0</v>
      </c>
      <c r="O12" s="158">
        <f t="shared" ref="O12:O19" si="5">SUM(L12:N12)</f>
        <v>0</v>
      </c>
      <c r="P12" s="70"/>
      <c r="Q12" s="208"/>
    </row>
    <row r="13" spans="1:17" s="71" customFormat="1">
      <c r="A13" s="201">
        <v>3</v>
      </c>
      <c r="B13" s="202" t="s">
        <v>314</v>
      </c>
      <c r="C13" s="120" t="s">
        <v>138</v>
      </c>
      <c r="D13" s="119">
        <v>15</v>
      </c>
      <c r="E13" s="158"/>
      <c r="F13" s="158"/>
      <c r="G13" s="159">
        <f t="shared" si="0"/>
        <v>0</v>
      </c>
      <c r="H13" s="158"/>
      <c r="I13" s="158"/>
      <c r="J13" s="158"/>
      <c r="K13" s="158">
        <f t="shared" si="1"/>
        <v>0</v>
      </c>
      <c r="L13" s="158">
        <f t="shared" si="2"/>
        <v>0</v>
      </c>
      <c r="M13" s="158">
        <f t="shared" si="3"/>
        <v>0</v>
      </c>
      <c r="N13" s="158">
        <f t="shared" si="4"/>
        <v>0</v>
      </c>
      <c r="O13" s="158">
        <f t="shared" si="5"/>
        <v>0</v>
      </c>
      <c r="P13" s="70"/>
      <c r="Q13" s="208"/>
    </row>
    <row r="14" spans="1:17" s="71" customFormat="1">
      <c r="A14" s="201">
        <v>4</v>
      </c>
      <c r="B14" s="202" t="s">
        <v>315</v>
      </c>
      <c r="C14" s="120" t="s">
        <v>111</v>
      </c>
      <c r="D14" s="119">
        <v>6</v>
      </c>
      <c r="E14" s="158"/>
      <c r="F14" s="158"/>
      <c r="G14" s="159">
        <f t="shared" si="0"/>
        <v>0</v>
      </c>
      <c r="H14" s="158"/>
      <c r="I14" s="158"/>
      <c r="J14" s="158"/>
      <c r="K14" s="158">
        <f t="shared" si="1"/>
        <v>0</v>
      </c>
      <c r="L14" s="158">
        <f t="shared" si="2"/>
        <v>0</v>
      </c>
      <c r="M14" s="158">
        <f t="shared" si="3"/>
        <v>0</v>
      </c>
      <c r="N14" s="158">
        <f t="shared" si="4"/>
        <v>0</v>
      </c>
      <c r="O14" s="158">
        <f t="shared" si="5"/>
        <v>0</v>
      </c>
      <c r="P14" s="70"/>
      <c r="Q14" s="208"/>
    </row>
    <row r="15" spans="1:17" s="71" customFormat="1">
      <c r="A15" s="201">
        <v>5</v>
      </c>
      <c r="B15" s="202" t="s">
        <v>316</v>
      </c>
      <c r="C15" s="120" t="s">
        <v>111</v>
      </c>
      <c r="D15" s="119">
        <v>19</v>
      </c>
      <c r="E15" s="158"/>
      <c r="F15" s="158"/>
      <c r="G15" s="159">
        <f t="shared" si="0"/>
        <v>0</v>
      </c>
      <c r="H15" s="158"/>
      <c r="I15" s="158"/>
      <c r="J15" s="158"/>
      <c r="K15" s="158">
        <f t="shared" si="1"/>
        <v>0</v>
      </c>
      <c r="L15" s="158">
        <f t="shared" si="2"/>
        <v>0</v>
      </c>
      <c r="M15" s="158">
        <f t="shared" si="3"/>
        <v>0</v>
      </c>
      <c r="N15" s="158">
        <f t="shared" si="4"/>
        <v>0</v>
      </c>
      <c r="O15" s="158">
        <f t="shared" si="5"/>
        <v>0</v>
      </c>
      <c r="P15" s="70"/>
      <c r="Q15" s="208"/>
    </row>
    <row r="16" spans="1:17" s="71" customFormat="1">
      <c r="A16" s="201">
        <v>6</v>
      </c>
      <c r="B16" s="202" t="s">
        <v>317</v>
      </c>
      <c r="C16" s="120" t="s">
        <v>15</v>
      </c>
      <c r="D16" s="119">
        <v>67</v>
      </c>
      <c r="E16" s="158"/>
      <c r="F16" s="158"/>
      <c r="G16" s="159">
        <f t="shared" si="0"/>
        <v>0</v>
      </c>
      <c r="H16" s="158"/>
      <c r="I16" s="158"/>
      <c r="J16" s="158"/>
      <c r="K16" s="158">
        <f t="shared" si="1"/>
        <v>0</v>
      </c>
      <c r="L16" s="158">
        <f t="shared" si="2"/>
        <v>0</v>
      </c>
      <c r="M16" s="158">
        <f t="shared" si="3"/>
        <v>0</v>
      </c>
      <c r="N16" s="158">
        <f t="shared" si="4"/>
        <v>0</v>
      </c>
      <c r="O16" s="158">
        <f t="shared" si="5"/>
        <v>0</v>
      </c>
      <c r="P16" s="70"/>
      <c r="Q16" s="208"/>
    </row>
    <row r="17" spans="1:17" s="71" customFormat="1">
      <c r="A17" s="201">
        <v>7</v>
      </c>
      <c r="B17" s="202" t="s">
        <v>318</v>
      </c>
      <c r="C17" s="120" t="s">
        <v>15</v>
      </c>
      <c r="D17" s="119">
        <v>13</v>
      </c>
      <c r="E17" s="158"/>
      <c r="F17" s="158"/>
      <c r="G17" s="159">
        <f t="shared" si="0"/>
        <v>0</v>
      </c>
      <c r="H17" s="158"/>
      <c r="I17" s="158"/>
      <c r="J17" s="158"/>
      <c r="K17" s="158">
        <f t="shared" si="1"/>
        <v>0</v>
      </c>
      <c r="L17" s="158">
        <f t="shared" si="2"/>
        <v>0</v>
      </c>
      <c r="M17" s="158">
        <f t="shared" si="3"/>
        <v>0</v>
      </c>
      <c r="N17" s="158">
        <f t="shared" si="4"/>
        <v>0</v>
      </c>
      <c r="O17" s="158">
        <f t="shared" si="5"/>
        <v>0</v>
      </c>
      <c r="P17" s="70"/>
      <c r="Q17" s="208"/>
    </row>
    <row r="18" spans="1:17" s="71" customFormat="1">
      <c r="A18" s="201">
        <v>8</v>
      </c>
      <c r="B18" s="202" t="s">
        <v>319</v>
      </c>
      <c r="C18" s="120" t="s">
        <v>15</v>
      </c>
      <c r="D18" s="119">
        <v>170</v>
      </c>
      <c r="E18" s="158"/>
      <c r="F18" s="158"/>
      <c r="G18" s="159">
        <f t="shared" si="0"/>
        <v>0</v>
      </c>
      <c r="H18" s="158"/>
      <c r="I18" s="158"/>
      <c r="J18" s="158"/>
      <c r="K18" s="158">
        <f t="shared" si="1"/>
        <v>0</v>
      </c>
      <c r="L18" s="158">
        <f t="shared" si="2"/>
        <v>0</v>
      </c>
      <c r="M18" s="158">
        <f t="shared" si="3"/>
        <v>0</v>
      </c>
      <c r="N18" s="158">
        <f t="shared" si="4"/>
        <v>0</v>
      </c>
      <c r="O18" s="158">
        <f t="shared" si="5"/>
        <v>0</v>
      </c>
      <c r="P18" s="70"/>
      <c r="Q18" s="208"/>
    </row>
    <row r="19" spans="1:17" s="71" customFormat="1">
      <c r="A19" s="201">
        <v>9</v>
      </c>
      <c r="B19" s="202" t="s">
        <v>139</v>
      </c>
      <c r="C19" s="120" t="s">
        <v>138</v>
      </c>
      <c r="D19" s="119">
        <v>30</v>
      </c>
      <c r="E19" s="158"/>
      <c r="F19" s="158"/>
      <c r="G19" s="159">
        <f t="shared" si="0"/>
        <v>0</v>
      </c>
      <c r="H19" s="158"/>
      <c r="I19" s="158"/>
      <c r="J19" s="158"/>
      <c r="K19" s="158">
        <f t="shared" si="1"/>
        <v>0</v>
      </c>
      <c r="L19" s="158">
        <f t="shared" si="2"/>
        <v>0</v>
      </c>
      <c r="M19" s="158">
        <f t="shared" si="3"/>
        <v>0</v>
      </c>
      <c r="N19" s="158">
        <f t="shared" si="4"/>
        <v>0</v>
      </c>
      <c r="O19" s="158">
        <f t="shared" si="5"/>
        <v>0</v>
      </c>
      <c r="P19" s="70"/>
      <c r="Q19" s="208"/>
    </row>
    <row r="20" spans="1:17" ht="25.5">
      <c r="A20" s="164"/>
      <c r="B20" s="167" t="s">
        <v>118</v>
      </c>
      <c r="C20" s="168"/>
      <c r="D20" s="168"/>
      <c r="E20" s="168"/>
      <c r="F20" s="168"/>
      <c r="G20" s="169"/>
      <c r="H20" s="163"/>
      <c r="I20" s="169"/>
      <c r="J20" s="169"/>
      <c r="K20" s="170">
        <f>SUM(K11:K19)</f>
        <v>0</v>
      </c>
      <c r="L20" s="170">
        <f>SUM(L11:L19)</f>
        <v>0</v>
      </c>
      <c r="M20" s="170">
        <f>SUM(M11:M19)</f>
        <v>0</v>
      </c>
      <c r="N20" s="170">
        <f>SUM(N11:N19)</f>
        <v>0</v>
      </c>
      <c r="O20" s="170">
        <f>SUM(O11:O19)</f>
        <v>0</v>
      </c>
    </row>
    <row r="21" spans="1:17">
      <c r="A21" s="97"/>
      <c r="B21" s="98"/>
      <c r="C21" s="99"/>
      <c r="D21" s="100"/>
      <c r="E21" s="100"/>
      <c r="F21" s="100"/>
      <c r="G21" s="100"/>
      <c r="H21" s="100"/>
      <c r="I21" s="100"/>
      <c r="J21" s="100"/>
      <c r="K21" s="100"/>
      <c r="L21" s="100"/>
      <c r="M21" s="100"/>
      <c r="N21" s="100"/>
    </row>
    <row r="22" spans="1:17">
      <c r="A22" s="97"/>
      <c r="B22" s="239"/>
      <c r="D22" s="102"/>
      <c r="E22" s="240"/>
      <c r="K22" s="104"/>
      <c r="L22" s="102"/>
      <c r="M22" s="105"/>
      <c r="N22" s="106"/>
    </row>
    <row r="23" spans="1:17">
      <c r="A23" s="107"/>
      <c r="B23" s="239"/>
      <c r="D23" s="102"/>
      <c r="E23" s="240"/>
      <c r="K23" s="104"/>
      <c r="L23" s="102"/>
      <c r="M23" s="105"/>
      <c r="N23" s="105"/>
      <c r="O23" s="108"/>
    </row>
    <row r="24" spans="1:17">
      <c r="A24" s="107"/>
      <c r="B24" s="67" t="s">
        <v>334</v>
      </c>
      <c r="D24" s="102"/>
      <c r="E24" s="240"/>
      <c r="K24" s="104"/>
      <c r="L24" s="102"/>
      <c r="M24" s="105"/>
      <c r="N24" s="105"/>
      <c r="O24" s="108"/>
    </row>
    <row r="25" spans="1:17">
      <c r="A25" s="107"/>
      <c r="B25" s="156" t="s">
        <v>331</v>
      </c>
      <c r="D25" s="102"/>
      <c r="E25" s="240"/>
      <c r="K25" s="104"/>
      <c r="L25" s="102"/>
      <c r="M25" s="105"/>
      <c r="N25" s="105"/>
      <c r="O25" s="108"/>
    </row>
    <row r="26" spans="1:17">
      <c r="A26" s="107"/>
      <c r="B26" s="156"/>
      <c r="D26" s="102"/>
      <c r="E26" s="240"/>
      <c r="K26" s="104"/>
      <c r="L26" s="102"/>
      <c r="M26" s="105"/>
      <c r="N26" s="105"/>
      <c r="O26" s="108"/>
    </row>
    <row r="27" spans="1:17">
      <c r="A27" s="107"/>
      <c r="B27" s="156"/>
      <c r="D27" s="102"/>
      <c r="E27" s="240"/>
      <c r="K27" s="104"/>
      <c r="L27" s="102"/>
      <c r="M27" s="105"/>
      <c r="N27" s="105"/>
      <c r="O27" s="108"/>
    </row>
    <row r="28" spans="1:17">
      <c r="B28" s="67" t="s">
        <v>333</v>
      </c>
    </row>
    <row r="29" spans="1:17">
      <c r="B29" s="117" t="s">
        <v>332</v>
      </c>
    </row>
    <row r="30" spans="1:17">
      <c r="B30" s="110"/>
    </row>
  </sheetData>
  <mergeCells count="7">
    <mergeCell ref="D2:M2"/>
    <mergeCell ref="K9:O9"/>
    <mergeCell ref="A9:A10"/>
    <mergeCell ref="B9:B10"/>
    <mergeCell ref="C9:C10"/>
    <mergeCell ref="D9:D10"/>
    <mergeCell ref="E9:J9"/>
  </mergeCells>
  <pageMargins left="0.25" right="0.25" top="0.75" bottom="0.75" header="0.3" footer="0.3"/>
  <pageSetup scale="85" orientation="landscape"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60"/>
  <sheetViews>
    <sheetView topLeftCell="A4" workbookViewId="0">
      <selection activeCell="U27" sqref="U27"/>
    </sheetView>
  </sheetViews>
  <sheetFormatPr defaultRowHeight="12.75"/>
  <cols>
    <col min="1" max="1" width="4.7109375" style="109" customWidth="1"/>
    <col min="2" max="2" width="46.42578125" style="111" customWidth="1"/>
    <col min="3" max="3" width="6" style="109" customWidth="1"/>
    <col min="4" max="4" width="8" style="70" customWidth="1"/>
    <col min="5" max="5" width="5.42578125" style="70" customWidth="1"/>
    <col min="6" max="6" width="6.140625" style="70" customWidth="1"/>
    <col min="7" max="7" width="7.140625" style="70" customWidth="1"/>
    <col min="8" max="8" width="8.140625" style="70" customWidth="1"/>
    <col min="9" max="9" width="6.85546875" style="70" customWidth="1"/>
    <col min="10" max="10" width="8.42578125" style="70" customWidth="1"/>
    <col min="11" max="11" width="8" style="70" customWidth="1"/>
    <col min="12" max="12" width="9.7109375" style="70" customWidth="1"/>
    <col min="13" max="13" width="10.85546875" style="70" customWidth="1"/>
    <col min="14" max="14" width="11.42578125" style="70" customWidth="1"/>
    <col min="15" max="15" width="10.28515625" style="70" customWidth="1"/>
    <col min="16" max="16384" width="9.140625" style="70"/>
  </cols>
  <sheetData>
    <row r="1" spans="1:19">
      <c r="A1" s="221" t="e">
        <f>#REF!</f>
        <v>#REF!</v>
      </c>
      <c r="B1" s="70"/>
      <c r="C1" s="222"/>
      <c r="D1" s="83" t="s">
        <v>23</v>
      </c>
      <c r="E1" s="223"/>
      <c r="G1" s="224"/>
      <c r="H1" s="223"/>
      <c r="I1" s="223"/>
      <c r="J1" s="223"/>
      <c r="K1" s="225"/>
      <c r="L1" s="223"/>
      <c r="M1" s="223"/>
      <c r="N1" s="223"/>
      <c r="O1" s="223"/>
    </row>
    <row r="2" spans="1:19">
      <c r="A2" s="221"/>
      <c r="B2" s="226"/>
      <c r="C2" s="222"/>
      <c r="D2" s="83" t="s">
        <v>154</v>
      </c>
      <c r="E2" s="223"/>
      <c r="F2" s="83"/>
      <c r="G2" s="224"/>
      <c r="H2" s="223"/>
      <c r="I2" s="223"/>
      <c r="J2" s="223"/>
      <c r="K2" s="225"/>
      <c r="L2" s="223"/>
      <c r="M2" s="223"/>
      <c r="N2" s="223"/>
      <c r="O2" s="223"/>
    </row>
    <row r="3" spans="1:19">
      <c r="A3" s="221"/>
      <c r="B3" s="226"/>
      <c r="C3" s="222"/>
      <c r="D3" s="84"/>
      <c r="E3" s="223"/>
      <c r="F3" s="83"/>
      <c r="G3" s="224"/>
      <c r="H3" s="223"/>
      <c r="I3" s="223"/>
      <c r="J3" s="223"/>
      <c r="K3" s="225"/>
      <c r="L3" s="223"/>
      <c r="M3" s="223"/>
      <c r="N3" s="223"/>
      <c r="O3" s="223"/>
    </row>
    <row r="4" spans="1:19">
      <c r="A4" s="83" t="s">
        <v>156</v>
      </c>
      <c r="B4" s="83"/>
      <c r="C4" s="227"/>
    </row>
    <row r="5" spans="1:19">
      <c r="A5" s="83" t="s">
        <v>157</v>
      </c>
      <c r="B5" s="228"/>
      <c r="C5" s="80"/>
      <c r="D5" s="82"/>
      <c r="E5" s="81"/>
      <c r="F5" s="83"/>
      <c r="G5" s="84"/>
      <c r="H5" s="84"/>
      <c r="I5" s="84"/>
      <c r="J5" s="84"/>
      <c r="K5" s="85"/>
      <c r="L5" s="85"/>
      <c r="M5" s="85"/>
      <c r="N5" s="85"/>
      <c r="O5" s="85"/>
    </row>
    <row r="6" spans="1:19">
      <c r="A6" s="83" t="s">
        <v>340</v>
      </c>
      <c r="B6" s="228"/>
      <c r="C6" s="80"/>
      <c r="D6" s="82"/>
      <c r="E6" s="81"/>
      <c r="F6" s="83"/>
      <c r="G6" s="84"/>
      <c r="H6" s="84"/>
      <c r="I6" s="84"/>
      <c r="J6" s="84"/>
      <c r="K6" s="85"/>
      <c r="L6" s="85"/>
      <c r="M6" s="85"/>
      <c r="N6" s="85"/>
      <c r="O6" s="85"/>
    </row>
    <row r="7" spans="1:19">
      <c r="A7" s="70"/>
      <c r="B7" s="229" t="s">
        <v>133</v>
      </c>
      <c r="C7" s="230"/>
      <c r="D7" s="82"/>
      <c r="E7" s="81"/>
      <c r="F7" s="85"/>
      <c r="G7" s="84"/>
      <c r="H7" s="84"/>
      <c r="I7" s="84"/>
      <c r="J7" s="84"/>
      <c r="L7" s="229" t="s">
        <v>95</v>
      </c>
      <c r="M7" s="231"/>
      <c r="N7" s="232">
        <f>O50</f>
        <v>0</v>
      </c>
      <c r="O7" s="92" t="s">
        <v>12</v>
      </c>
    </row>
    <row r="8" spans="1:19">
      <c r="A8" s="233"/>
      <c r="B8" s="70"/>
      <c r="C8" s="233"/>
      <c r="D8" s="234"/>
      <c r="E8" s="229"/>
      <c r="F8" s="229"/>
      <c r="G8" s="229"/>
      <c r="H8" s="229"/>
      <c r="I8" s="229"/>
      <c r="J8" s="229"/>
      <c r="K8" s="85"/>
      <c r="L8" s="70" t="s">
        <v>341</v>
      </c>
      <c r="M8" s="229"/>
      <c r="N8" s="85"/>
      <c r="O8" s="85"/>
    </row>
    <row r="9" spans="1:19" ht="12.75" customHeight="1">
      <c r="A9" s="255" t="s">
        <v>0</v>
      </c>
      <c r="B9" s="255" t="s">
        <v>98</v>
      </c>
      <c r="C9" s="256" t="s">
        <v>6</v>
      </c>
      <c r="D9" s="256" t="s">
        <v>1</v>
      </c>
      <c r="E9" s="255" t="s">
        <v>2</v>
      </c>
      <c r="F9" s="255"/>
      <c r="G9" s="255"/>
      <c r="H9" s="255"/>
      <c r="I9" s="255"/>
      <c r="J9" s="255"/>
      <c r="K9" s="255" t="s">
        <v>3</v>
      </c>
      <c r="L9" s="255"/>
      <c r="M9" s="255"/>
      <c r="N9" s="255"/>
      <c r="O9" s="255"/>
    </row>
    <row r="10" spans="1:19" ht="71.25">
      <c r="A10" s="255"/>
      <c r="B10" s="255"/>
      <c r="C10" s="256"/>
      <c r="D10" s="256"/>
      <c r="E10" s="218" t="s">
        <v>4</v>
      </c>
      <c r="F10" s="218" t="s">
        <v>117</v>
      </c>
      <c r="G10" s="218" t="s">
        <v>99</v>
      </c>
      <c r="H10" s="218" t="s">
        <v>97</v>
      </c>
      <c r="I10" s="218" t="s">
        <v>100</v>
      </c>
      <c r="J10" s="218" t="s">
        <v>101</v>
      </c>
      <c r="K10" s="218" t="s">
        <v>5</v>
      </c>
      <c r="L10" s="218" t="s">
        <v>102</v>
      </c>
      <c r="M10" s="218" t="s">
        <v>97</v>
      </c>
      <c r="N10" s="218" t="s">
        <v>103</v>
      </c>
      <c r="O10" s="218" t="s">
        <v>104</v>
      </c>
    </row>
    <row r="11" spans="1:19" s="235" customFormat="1">
      <c r="A11" s="182"/>
      <c r="B11" s="199" t="s">
        <v>269</v>
      </c>
      <c r="C11" s="183"/>
      <c r="D11" s="183"/>
      <c r="E11" s="184"/>
      <c r="F11" s="184"/>
      <c r="G11" s="185"/>
      <c r="H11" s="185"/>
      <c r="I11" s="184"/>
      <c r="J11" s="186"/>
      <c r="K11" s="186"/>
      <c r="L11" s="186"/>
      <c r="M11" s="186"/>
      <c r="N11" s="186"/>
      <c r="O11" s="186"/>
      <c r="Q11" s="236"/>
    </row>
    <row r="12" spans="1:19" s="235" customFormat="1">
      <c r="A12" s="182"/>
      <c r="B12" s="161" t="s">
        <v>270</v>
      </c>
      <c r="C12" s="183"/>
      <c r="D12" s="183"/>
      <c r="E12" s="184"/>
      <c r="F12" s="184"/>
      <c r="G12" s="185"/>
      <c r="H12" s="185"/>
      <c r="I12" s="184"/>
      <c r="J12" s="186"/>
      <c r="K12" s="186"/>
      <c r="L12" s="186"/>
      <c r="M12" s="186"/>
      <c r="N12" s="186"/>
      <c r="O12" s="186"/>
      <c r="Q12" s="236"/>
    </row>
    <row r="13" spans="1:19" s="237" customFormat="1" ht="13.5" customHeight="1">
      <c r="A13" s="194">
        <v>1</v>
      </c>
      <c r="B13" s="195" t="s">
        <v>271</v>
      </c>
      <c r="C13" s="162" t="s">
        <v>15</v>
      </c>
      <c r="D13" s="196">
        <v>8.16</v>
      </c>
      <c r="E13" s="198"/>
      <c r="F13" s="191"/>
      <c r="G13" s="198">
        <f>SUM(E13*F13)</f>
        <v>0</v>
      </c>
      <c r="H13" s="198"/>
      <c r="I13" s="198"/>
      <c r="J13" s="243">
        <f>SUM(G13:I13)</f>
        <v>0</v>
      </c>
      <c r="K13" s="243">
        <f>SUM(D13*E13)</f>
        <v>0</v>
      </c>
      <c r="L13" s="243">
        <f>SUM(D13*G13)</f>
        <v>0</v>
      </c>
      <c r="M13" s="243">
        <f>SUM(D13*H13)</f>
        <v>0</v>
      </c>
      <c r="N13" s="243">
        <f>SUM(D13*I13)</f>
        <v>0</v>
      </c>
      <c r="O13" s="243">
        <f>SUM(L13:N13)</f>
        <v>0</v>
      </c>
      <c r="Q13" s="244"/>
      <c r="R13" s="244"/>
      <c r="S13" s="244"/>
    </row>
    <row r="14" spans="1:19" s="237" customFormat="1" ht="13.5" customHeight="1">
      <c r="A14" s="194">
        <v>2</v>
      </c>
      <c r="B14" s="195" t="s">
        <v>272</v>
      </c>
      <c r="C14" s="162" t="s">
        <v>16</v>
      </c>
      <c r="D14" s="245">
        <v>63.7</v>
      </c>
      <c r="E14" s="198"/>
      <c r="F14" s="191"/>
      <c r="G14" s="198">
        <f t="shared" ref="G14:G49" si="0">SUM(E14*F14)</f>
        <v>0</v>
      </c>
      <c r="H14" s="198"/>
      <c r="I14" s="198"/>
      <c r="J14" s="243">
        <f t="shared" ref="J14:J49" si="1">SUM(G14:I14)</f>
        <v>0</v>
      </c>
      <c r="K14" s="243">
        <f t="shared" ref="K14:K49" si="2">SUM(D14*E14)</f>
        <v>0</v>
      </c>
      <c r="L14" s="243">
        <f t="shared" ref="L14:L49" si="3">SUM(D14*G14)</f>
        <v>0</v>
      </c>
      <c r="M14" s="243">
        <f t="shared" ref="M14:M49" si="4">SUM(D14*H14)</f>
        <v>0</v>
      </c>
      <c r="N14" s="243">
        <f t="shared" ref="N14:N49" si="5">SUM(D14*I14)</f>
        <v>0</v>
      </c>
      <c r="O14" s="243">
        <f t="shared" ref="O14:O49" si="6">SUM(L14:N14)</f>
        <v>0</v>
      </c>
      <c r="Q14" s="244"/>
      <c r="R14" s="244"/>
      <c r="S14" s="244"/>
    </row>
    <row r="15" spans="1:19" s="237" customFormat="1">
      <c r="A15" s="194">
        <v>3</v>
      </c>
      <c r="B15" s="195" t="s">
        <v>273</v>
      </c>
      <c r="C15" s="162" t="s">
        <v>138</v>
      </c>
      <c r="D15" s="196">
        <v>1.02</v>
      </c>
      <c r="E15" s="198"/>
      <c r="F15" s="191"/>
      <c r="G15" s="198">
        <f t="shared" si="0"/>
        <v>0</v>
      </c>
      <c r="H15" s="198"/>
      <c r="I15" s="198"/>
      <c r="J15" s="243">
        <f t="shared" si="1"/>
        <v>0</v>
      </c>
      <c r="K15" s="243">
        <f t="shared" si="2"/>
        <v>0</v>
      </c>
      <c r="L15" s="243">
        <f t="shared" si="3"/>
        <v>0</v>
      </c>
      <c r="M15" s="243">
        <f t="shared" si="4"/>
        <v>0</v>
      </c>
      <c r="N15" s="243">
        <f t="shared" si="5"/>
        <v>0</v>
      </c>
      <c r="O15" s="243">
        <f t="shared" si="6"/>
        <v>0</v>
      </c>
      <c r="Q15" s="244"/>
      <c r="R15" s="244"/>
      <c r="S15" s="244"/>
    </row>
    <row r="16" spans="1:19" s="235" customFormat="1">
      <c r="A16" s="182"/>
      <c r="B16" s="161" t="s">
        <v>274</v>
      </c>
      <c r="C16" s="183"/>
      <c r="D16" s="183"/>
      <c r="E16" s="198"/>
      <c r="F16" s="191"/>
      <c r="G16" s="198"/>
      <c r="H16" s="185"/>
      <c r="I16" s="184"/>
      <c r="J16" s="243">
        <f t="shared" si="1"/>
        <v>0</v>
      </c>
      <c r="K16" s="243">
        <f t="shared" si="2"/>
        <v>0</v>
      </c>
      <c r="L16" s="243">
        <f t="shared" si="3"/>
        <v>0</v>
      </c>
      <c r="M16" s="243">
        <f t="shared" si="4"/>
        <v>0</v>
      </c>
      <c r="N16" s="243">
        <f t="shared" si="5"/>
        <v>0</v>
      </c>
      <c r="O16" s="243">
        <f t="shared" si="6"/>
        <v>0</v>
      </c>
      <c r="Q16" s="236"/>
    </row>
    <row r="17" spans="1:19" s="237" customFormat="1" ht="13.5" customHeight="1">
      <c r="A17" s="194">
        <v>4</v>
      </c>
      <c r="B17" s="195" t="s">
        <v>271</v>
      </c>
      <c r="C17" s="162" t="s">
        <v>15</v>
      </c>
      <c r="D17" s="196">
        <v>4.08</v>
      </c>
      <c r="E17" s="198"/>
      <c r="F17" s="191"/>
      <c r="G17" s="198">
        <f t="shared" si="0"/>
        <v>0</v>
      </c>
      <c r="H17" s="198"/>
      <c r="I17" s="198"/>
      <c r="J17" s="243">
        <f t="shared" si="1"/>
        <v>0</v>
      </c>
      <c r="K17" s="243">
        <f t="shared" si="2"/>
        <v>0</v>
      </c>
      <c r="L17" s="243">
        <f t="shared" si="3"/>
        <v>0</v>
      </c>
      <c r="M17" s="243">
        <f t="shared" si="4"/>
        <v>0</v>
      </c>
      <c r="N17" s="243">
        <f t="shared" si="5"/>
        <v>0</v>
      </c>
      <c r="O17" s="243">
        <f t="shared" si="6"/>
        <v>0</v>
      </c>
      <c r="Q17" s="244"/>
      <c r="R17" s="244"/>
      <c r="S17" s="244"/>
    </row>
    <row r="18" spans="1:19" s="237" customFormat="1" ht="13.5" customHeight="1">
      <c r="A18" s="194">
        <v>5</v>
      </c>
      <c r="B18" s="195" t="s">
        <v>272</v>
      </c>
      <c r="C18" s="162" t="s">
        <v>16</v>
      </c>
      <c r="D18" s="245">
        <v>52.7</v>
      </c>
      <c r="E18" s="198"/>
      <c r="F18" s="191"/>
      <c r="G18" s="198">
        <f t="shared" si="0"/>
        <v>0</v>
      </c>
      <c r="H18" s="198"/>
      <c r="I18" s="198"/>
      <c r="J18" s="243">
        <f t="shared" si="1"/>
        <v>0</v>
      </c>
      <c r="K18" s="243">
        <f t="shared" si="2"/>
        <v>0</v>
      </c>
      <c r="L18" s="243">
        <f t="shared" si="3"/>
        <v>0</v>
      </c>
      <c r="M18" s="243">
        <f t="shared" si="4"/>
        <v>0</v>
      </c>
      <c r="N18" s="243">
        <f t="shared" si="5"/>
        <v>0</v>
      </c>
      <c r="O18" s="243">
        <f t="shared" si="6"/>
        <v>0</v>
      </c>
      <c r="Q18" s="244"/>
      <c r="R18" s="244"/>
      <c r="S18" s="244"/>
    </row>
    <row r="19" spans="1:19" s="237" customFormat="1">
      <c r="A19" s="194">
        <v>6</v>
      </c>
      <c r="B19" s="195" t="s">
        <v>273</v>
      </c>
      <c r="C19" s="162" t="s">
        <v>138</v>
      </c>
      <c r="D19" s="196">
        <v>0.61</v>
      </c>
      <c r="E19" s="198"/>
      <c r="F19" s="191"/>
      <c r="G19" s="198">
        <f t="shared" si="0"/>
        <v>0</v>
      </c>
      <c r="H19" s="198"/>
      <c r="I19" s="198"/>
      <c r="J19" s="243">
        <f t="shared" si="1"/>
        <v>0</v>
      </c>
      <c r="K19" s="243">
        <f t="shared" si="2"/>
        <v>0</v>
      </c>
      <c r="L19" s="243">
        <f t="shared" si="3"/>
        <v>0</v>
      </c>
      <c r="M19" s="243">
        <f t="shared" si="4"/>
        <v>0</v>
      </c>
      <c r="N19" s="243">
        <f t="shared" si="5"/>
        <v>0</v>
      </c>
      <c r="O19" s="243">
        <f t="shared" si="6"/>
        <v>0</v>
      </c>
      <c r="Q19" s="244"/>
      <c r="R19" s="244"/>
      <c r="S19" s="244"/>
    </row>
    <row r="20" spans="1:19" s="235" customFormat="1">
      <c r="A20" s="182"/>
      <c r="B20" s="199" t="s">
        <v>134</v>
      </c>
      <c r="C20" s="183"/>
      <c r="D20" s="183"/>
      <c r="E20" s="198"/>
      <c r="F20" s="191"/>
      <c r="G20" s="198"/>
      <c r="H20" s="185"/>
      <c r="I20" s="184"/>
      <c r="J20" s="243">
        <f t="shared" si="1"/>
        <v>0</v>
      </c>
      <c r="K20" s="243">
        <f t="shared" si="2"/>
        <v>0</v>
      </c>
      <c r="L20" s="243">
        <f t="shared" si="3"/>
        <v>0</v>
      </c>
      <c r="M20" s="243">
        <f t="shared" si="4"/>
        <v>0</v>
      </c>
      <c r="N20" s="243">
        <f t="shared" si="5"/>
        <v>0</v>
      </c>
      <c r="O20" s="243">
        <f t="shared" si="6"/>
        <v>0</v>
      </c>
      <c r="Q20" s="236"/>
    </row>
    <row r="21" spans="1:19" s="235" customFormat="1">
      <c r="A21" s="182"/>
      <c r="B21" s="161" t="s">
        <v>136</v>
      </c>
      <c r="C21" s="183"/>
      <c r="D21" s="183"/>
      <c r="E21" s="198"/>
      <c r="F21" s="191"/>
      <c r="G21" s="198"/>
      <c r="H21" s="185"/>
      <c r="I21" s="184"/>
      <c r="J21" s="243">
        <f t="shared" si="1"/>
        <v>0</v>
      </c>
      <c r="K21" s="243">
        <f t="shared" si="2"/>
        <v>0</v>
      </c>
      <c r="L21" s="243">
        <f t="shared" si="3"/>
        <v>0</v>
      </c>
      <c r="M21" s="243">
        <f t="shared" si="4"/>
        <v>0</v>
      </c>
      <c r="N21" s="243">
        <f t="shared" si="5"/>
        <v>0</v>
      </c>
      <c r="O21" s="243">
        <f t="shared" si="6"/>
        <v>0</v>
      </c>
      <c r="Q21" s="236"/>
    </row>
    <row r="22" spans="1:19" s="237" customFormat="1">
      <c r="A22" s="189">
        <v>7</v>
      </c>
      <c r="B22" s="190" t="s">
        <v>275</v>
      </c>
      <c r="C22" s="162" t="s">
        <v>111</v>
      </c>
      <c r="D22" s="162">
        <v>1</v>
      </c>
      <c r="E22" s="198"/>
      <c r="F22" s="191"/>
      <c r="G22" s="198">
        <f t="shared" si="0"/>
        <v>0</v>
      </c>
      <c r="H22" s="191"/>
      <c r="I22" s="191"/>
      <c r="J22" s="243">
        <f t="shared" si="1"/>
        <v>0</v>
      </c>
      <c r="K22" s="243">
        <f t="shared" si="2"/>
        <v>0</v>
      </c>
      <c r="L22" s="243">
        <f t="shared" si="3"/>
        <v>0</v>
      </c>
      <c r="M22" s="243">
        <f t="shared" si="4"/>
        <v>0</v>
      </c>
      <c r="N22" s="243">
        <f t="shared" si="5"/>
        <v>0</v>
      </c>
      <c r="O22" s="243">
        <f t="shared" si="6"/>
        <v>0</v>
      </c>
      <c r="Q22" s="244"/>
      <c r="R22" s="244"/>
      <c r="S22" s="244"/>
    </row>
    <row r="23" spans="1:19" s="235" customFormat="1">
      <c r="A23" s="182"/>
      <c r="B23" s="161" t="s">
        <v>135</v>
      </c>
      <c r="C23" s="183"/>
      <c r="D23" s="183"/>
      <c r="E23" s="198"/>
      <c r="F23" s="191"/>
      <c r="G23" s="198"/>
      <c r="H23" s="185"/>
      <c r="I23" s="184"/>
      <c r="J23" s="243">
        <f t="shared" si="1"/>
        <v>0</v>
      </c>
      <c r="K23" s="243">
        <f t="shared" si="2"/>
        <v>0</v>
      </c>
      <c r="L23" s="243">
        <f t="shared" si="3"/>
        <v>0</v>
      </c>
      <c r="M23" s="243">
        <f t="shared" si="4"/>
        <v>0</v>
      </c>
      <c r="N23" s="243">
        <f t="shared" si="5"/>
        <v>0</v>
      </c>
      <c r="O23" s="243">
        <f t="shared" si="6"/>
        <v>0</v>
      </c>
      <c r="Q23" s="236"/>
    </row>
    <row r="24" spans="1:19" s="237" customFormat="1">
      <c r="A24" s="189">
        <v>8</v>
      </c>
      <c r="B24" s="190" t="s">
        <v>276</v>
      </c>
      <c r="C24" s="162" t="s">
        <v>111</v>
      </c>
      <c r="D24" s="162">
        <v>1</v>
      </c>
      <c r="E24" s="198"/>
      <c r="F24" s="191"/>
      <c r="G24" s="198">
        <f t="shared" si="0"/>
        <v>0</v>
      </c>
      <c r="H24" s="191"/>
      <c r="I24" s="191"/>
      <c r="J24" s="243">
        <f t="shared" si="1"/>
        <v>0</v>
      </c>
      <c r="K24" s="243">
        <f t="shared" si="2"/>
        <v>0</v>
      </c>
      <c r="L24" s="243">
        <f t="shared" si="3"/>
        <v>0</v>
      </c>
      <c r="M24" s="243">
        <f t="shared" si="4"/>
        <v>0</v>
      </c>
      <c r="N24" s="243">
        <f t="shared" si="5"/>
        <v>0</v>
      </c>
      <c r="O24" s="243">
        <f t="shared" si="6"/>
        <v>0</v>
      </c>
      <c r="Q24" s="244"/>
      <c r="R24" s="244"/>
      <c r="S24" s="244"/>
    </row>
    <row r="25" spans="1:19" s="237" customFormat="1">
      <c r="A25" s="189"/>
      <c r="B25" s="199" t="s">
        <v>277</v>
      </c>
      <c r="C25" s="162"/>
      <c r="D25" s="162"/>
      <c r="E25" s="198"/>
      <c r="F25" s="191"/>
      <c r="G25" s="198"/>
      <c r="H25" s="191"/>
      <c r="I25" s="191"/>
      <c r="J25" s="243">
        <f t="shared" si="1"/>
        <v>0</v>
      </c>
      <c r="K25" s="243">
        <f t="shared" si="2"/>
        <v>0</v>
      </c>
      <c r="L25" s="243">
        <f t="shared" si="3"/>
        <v>0</v>
      </c>
      <c r="M25" s="243">
        <f t="shared" si="4"/>
        <v>0</v>
      </c>
      <c r="N25" s="243">
        <f t="shared" si="5"/>
        <v>0</v>
      </c>
      <c r="O25" s="243">
        <f t="shared" si="6"/>
        <v>0</v>
      </c>
      <c r="Q25" s="244"/>
      <c r="R25" s="244"/>
      <c r="S25" s="244"/>
    </row>
    <row r="26" spans="1:19" s="237" customFormat="1" ht="51">
      <c r="A26" s="189">
        <v>9</v>
      </c>
      <c r="B26" s="190" t="s">
        <v>278</v>
      </c>
      <c r="C26" s="162" t="s">
        <v>138</v>
      </c>
      <c r="D26" s="162">
        <v>5.9</v>
      </c>
      <c r="E26" s="198"/>
      <c r="F26" s="191"/>
      <c r="G26" s="198">
        <f t="shared" si="0"/>
        <v>0</v>
      </c>
      <c r="H26" s="191"/>
      <c r="I26" s="191"/>
      <c r="J26" s="243">
        <f t="shared" si="1"/>
        <v>0</v>
      </c>
      <c r="K26" s="243">
        <f t="shared" si="2"/>
        <v>0</v>
      </c>
      <c r="L26" s="243">
        <f t="shared" si="3"/>
        <v>0</v>
      </c>
      <c r="M26" s="243">
        <f t="shared" si="4"/>
        <v>0</v>
      </c>
      <c r="N26" s="243">
        <f t="shared" si="5"/>
        <v>0</v>
      </c>
      <c r="O26" s="243">
        <f t="shared" si="6"/>
        <v>0</v>
      </c>
      <c r="Q26" s="244"/>
      <c r="R26" s="244"/>
      <c r="S26" s="244"/>
    </row>
    <row r="27" spans="1:19" s="237" customFormat="1" ht="51">
      <c r="A27" s="189">
        <v>10</v>
      </c>
      <c r="B27" s="190" t="s">
        <v>279</v>
      </c>
      <c r="C27" s="162" t="s">
        <v>138</v>
      </c>
      <c r="D27" s="162">
        <v>1.71</v>
      </c>
      <c r="E27" s="198"/>
      <c r="F27" s="191"/>
      <c r="G27" s="198">
        <f t="shared" si="0"/>
        <v>0</v>
      </c>
      <c r="H27" s="191"/>
      <c r="I27" s="191"/>
      <c r="J27" s="243">
        <f t="shared" si="1"/>
        <v>0</v>
      </c>
      <c r="K27" s="243">
        <f t="shared" si="2"/>
        <v>0</v>
      </c>
      <c r="L27" s="243">
        <f t="shared" si="3"/>
        <v>0</v>
      </c>
      <c r="M27" s="243">
        <f t="shared" si="4"/>
        <v>0</v>
      </c>
      <c r="N27" s="243">
        <f t="shared" si="5"/>
        <v>0</v>
      </c>
      <c r="O27" s="243">
        <f t="shared" si="6"/>
        <v>0</v>
      </c>
      <c r="Q27" s="244"/>
      <c r="R27" s="244"/>
      <c r="S27" s="244"/>
    </row>
    <row r="28" spans="1:19" s="237" customFormat="1">
      <c r="A28" s="189"/>
      <c r="B28" s="199" t="s">
        <v>280</v>
      </c>
      <c r="C28" s="162"/>
      <c r="D28" s="162"/>
      <c r="E28" s="198"/>
      <c r="F28" s="191"/>
      <c r="G28" s="198"/>
      <c r="H28" s="191"/>
      <c r="I28" s="191"/>
      <c r="J28" s="243">
        <f t="shared" si="1"/>
        <v>0</v>
      </c>
      <c r="K28" s="243">
        <f t="shared" si="2"/>
        <v>0</v>
      </c>
      <c r="L28" s="243">
        <f t="shared" si="3"/>
        <v>0</v>
      </c>
      <c r="M28" s="243">
        <f t="shared" si="4"/>
        <v>0</v>
      </c>
      <c r="N28" s="243">
        <f t="shared" si="5"/>
        <v>0</v>
      </c>
      <c r="O28" s="243">
        <f t="shared" si="6"/>
        <v>0</v>
      </c>
      <c r="Q28" s="244"/>
      <c r="R28" s="244"/>
      <c r="S28" s="244"/>
    </row>
    <row r="29" spans="1:19" s="237" customFormat="1" ht="51">
      <c r="A29" s="189">
        <v>11</v>
      </c>
      <c r="B29" s="190" t="s">
        <v>281</v>
      </c>
      <c r="C29" s="162" t="s">
        <v>138</v>
      </c>
      <c r="D29" s="162">
        <v>17.100000000000001</v>
      </c>
      <c r="E29" s="198"/>
      <c r="F29" s="191"/>
      <c r="G29" s="198">
        <f t="shared" si="0"/>
        <v>0</v>
      </c>
      <c r="H29" s="191"/>
      <c r="I29" s="191"/>
      <c r="J29" s="243">
        <f t="shared" si="1"/>
        <v>0</v>
      </c>
      <c r="K29" s="243">
        <f t="shared" si="2"/>
        <v>0</v>
      </c>
      <c r="L29" s="243">
        <f t="shared" si="3"/>
        <v>0</v>
      </c>
      <c r="M29" s="243">
        <f t="shared" si="4"/>
        <v>0</v>
      </c>
      <c r="N29" s="243">
        <f t="shared" si="5"/>
        <v>0</v>
      </c>
      <c r="O29" s="243">
        <f t="shared" si="6"/>
        <v>0</v>
      </c>
      <c r="Q29" s="244"/>
      <c r="R29" s="244"/>
      <c r="S29" s="244"/>
    </row>
    <row r="30" spans="1:19" s="237" customFormat="1">
      <c r="A30" s="189"/>
      <c r="B30" s="199" t="s">
        <v>282</v>
      </c>
      <c r="C30" s="162"/>
      <c r="D30" s="162"/>
      <c r="E30" s="198"/>
      <c r="F30" s="191"/>
      <c r="G30" s="198"/>
      <c r="H30" s="191"/>
      <c r="I30" s="191"/>
      <c r="J30" s="243">
        <f t="shared" si="1"/>
        <v>0</v>
      </c>
      <c r="K30" s="243">
        <f t="shared" si="2"/>
        <v>0</v>
      </c>
      <c r="L30" s="243">
        <f t="shared" si="3"/>
        <v>0</v>
      </c>
      <c r="M30" s="243">
        <f t="shared" si="4"/>
        <v>0</v>
      </c>
      <c r="N30" s="243">
        <f t="shared" si="5"/>
        <v>0</v>
      </c>
      <c r="O30" s="243">
        <f t="shared" si="6"/>
        <v>0</v>
      </c>
      <c r="Q30" s="244"/>
      <c r="R30" s="244"/>
      <c r="S30" s="244"/>
    </row>
    <row r="31" spans="1:19" s="237" customFormat="1">
      <c r="A31" s="189">
        <v>12</v>
      </c>
      <c r="B31" s="190" t="s">
        <v>283</v>
      </c>
      <c r="C31" s="162" t="s">
        <v>15</v>
      </c>
      <c r="D31" s="162">
        <v>170</v>
      </c>
      <c r="E31" s="198"/>
      <c r="F31" s="191"/>
      <c r="G31" s="198">
        <f t="shared" si="0"/>
        <v>0</v>
      </c>
      <c r="H31" s="191"/>
      <c r="I31" s="191"/>
      <c r="J31" s="243">
        <f t="shared" si="1"/>
        <v>0</v>
      </c>
      <c r="K31" s="243">
        <f t="shared" si="2"/>
        <v>0</v>
      </c>
      <c r="L31" s="243">
        <f t="shared" si="3"/>
        <v>0</v>
      </c>
      <c r="M31" s="243">
        <f t="shared" si="4"/>
        <v>0</v>
      </c>
      <c r="N31" s="243">
        <f t="shared" si="5"/>
        <v>0</v>
      </c>
      <c r="O31" s="243">
        <f t="shared" si="6"/>
        <v>0</v>
      </c>
      <c r="Q31" s="244"/>
      <c r="R31" s="244"/>
      <c r="S31" s="244"/>
    </row>
    <row r="32" spans="1:19" s="237" customFormat="1" ht="25.5">
      <c r="A32" s="189">
        <v>13</v>
      </c>
      <c r="B32" s="190" t="s">
        <v>284</v>
      </c>
      <c r="C32" s="162" t="s">
        <v>15</v>
      </c>
      <c r="D32" s="162">
        <v>170</v>
      </c>
      <c r="E32" s="198"/>
      <c r="F32" s="191"/>
      <c r="G32" s="198">
        <f t="shared" si="0"/>
        <v>0</v>
      </c>
      <c r="H32" s="191"/>
      <c r="I32" s="191"/>
      <c r="J32" s="243">
        <f t="shared" si="1"/>
        <v>0</v>
      </c>
      <c r="K32" s="243">
        <f t="shared" si="2"/>
        <v>0</v>
      </c>
      <c r="L32" s="243">
        <f t="shared" si="3"/>
        <v>0</v>
      </c>
      <c r="M32" s="243">
        <f t="shared" si="4"/>
        <v>0</v>
      </c>
      <c r="N32" s="243">
        <f t="shared" si="5"/>
        <v>0</v>
      </c>
      <c r="O32" s="243">
        <f t="shared" si="6"/>
        <v>0</v>
      </c>
      <c r="Q32" s="244"/>
      <c r="R32" s="244"/>
      <c r="S32" s="244"/>
    </row>
    <row r="33" spans="1:19" s="237" customFormat="1">
      <c r="A33" s="189"/>
      <c r="B33" s="199" t="s">
        <v>290</v>
      </c>
      <c r="C33" s="162"/>
      <c r="D33" s="162"/>
      <c r="E33" s="198"/>
      <c r="F33" s="191"/>
      <c r="G33" s="198"/>
      <c r="H33" s="191"/>
      <c r="I33" s="191"/>
      <c r="J33" s="243">
        <f t="shared" si="1"/>
        <v>0</v>
      </c>
      <c r="K33" s="243">
        <f t="shared" si="2"/>
        <v>0</v>
      </c>
      <c r="L33" s="243">
        <f t="shared" si="3"/>
        <v>0</v>
      </c>
      <c r="M33" s="243">
        <f t="shared" si="4"/>
        <v>0</v>
      </c>
      <c r="N33" s="243">
        <f t="shared" si="5"/>
        <v>0</v>
      </c>
      <c r="O33" s="243">
        <f t="shared" si="6"/>
        <v>0</v>
      </c>
      <c r="Q33" s="244"/>
      <c r="R33" s="244"/>
      <c r="S33" s="244"/>
    </row>
    <row r="34" spans="1:19" s="235" customFormat="1">
      <c r="A34" s="164">
        <v>14</v>
      </c>
      <c r="B34" s="246" t="s">
        <v>285</v>
      </c>
      <c r="C34" s="247" t="s">
        <v>15</v>
      </c>
      <c r="D34" s="248">
        <v>67</v>
      </c>
      <c r="E34" s="198"/>
      <c r="F34" s="191"/>
      <c r="G34" s="198">
        <f t="shared" si="0"/>
        <v>0</v>
      </c>
      <c r="H34" s="249"/>
      <c r="I34" s="188"/>
      <c r="J34" s="243">
        <f t="shared" si="1"/>
        <v>0</v>
      </c>
      <c r="K34" s="243">
        <f t="shared" si="2"/>
        <v>0</v>
      </c>
      <c r="L34" s="243">
        <f t="shared" si="3"/>
        <v>0</v>
      </c>
      <c r="M34" s="243">
        <f t="shared" si="4"/>
        <v>0</v>
      </c>
      <c r="N34" s="243">
        <f t="shared" si="5"/>
        <v>0</v>
      </c>
      <c r="O34" s="243">
        <f t="shared" si="6"/>
        <v>0</v>
      </c>
    </row>
    <row r="35" spans="1:19" s="235" customFormat="1" ht="25.5">
      <c r="A35" s="164">
        <v>15</v>
      </c>
      <c r="B35" s="246" t="s">
        <v>323</v>
      </c>
      <c r="C35" s="247" t="s">
        <v>15</v>
      </c>
      <c r="D35" s="248">
        <v>67</v>
      </c>
      <c r="E35" s="198"/>
      <c r="F35" s="191"/>
      <c r="G35" s="198">
        <f t="shared" si="0"/>
        <v>0</v>
      </c>
      <c r="H35" s="249"/>
      <c r="I35" s="188"/>
      <c r="J35" s="243">
        <f t="shared" si="1"/>
        <v>0</v>
      </c>
      <c r="K35" s="243">
        <f t="shared" si="2"/>
        <v>0</v>
      </c>
      <c r="L35" s="243">
        <f t="shared" si="3"/>
        <v>0</v>
      </c>
      <c r="M35" s="243">
        <f t="shared" si="4"/>
        <v>0</v>
      </c>
      <c r="N35" s="243">
        <f t="shared" si="5"/>
        <v>0</v>
      </c>
      <c r="O35" s="243">
        <f t="shared" si="6"/>
        <v>0</v>
      </c>
    </row>
    <row r="36" spans="1:19" s="235" customFormat="1" ht="25.5">
      <c r="A36" s="164">
        <v>16</v>
      </c>
      <c r="B36" s="246" t="s">
        <v>286</v>
      </c>
      <c r="C36" s="247" t="s">
        <v>15</v>
      </c>
      <c r="D36" s="248">
        <v>67</v>
      </c>
      <c r="E36" s="198"/>
      <c r="F36" s="191"/>
      <c r="G36" s="198">
        <f t="shared" si="0"/>
        <v>0</v>
      </c>
      <c r="H36" s="249"/>
      <c r="I36" s="188"/>
      <c r="J36" s="243">
        <f t="shared" si="1"/>
        <v>0</v>
      </c>
      <c r="K36" s="243">
        <f t="shared" si="2"/>
        <v>0</v>
      </c>
      <c r="L36" s="243">
        <f t="shared" si="3"/>
        <v>0</v>
      </c>
      <c r="M36" s="243">
        <f t="shared" si="4"/>
        <v>0</v>
      </c>
      <c r="N36" s="243">
        <f t="shared" si="5"/>
        <v>0</v>
      </c>
      <c r="O36" s="243">
        <f t="shared" si="6"/>
        <v>0</v>
      </c>
    </row>
    <row r="37" spans="1:19" s="235" customFormat="1">
      <c r="A37" s="164">
        <v>17</v>
      </c>
      <c r="B37" s="246" t="s">
        <v>287</v>
      </c>
      <c r="C37" s="247" t="s">
        <v>15</v>
      </c>
      <c r="D37" s="248">
        <v>67</v>
      </c>
      <c r="E37" s="198"/>
      <c r="F37" s="191"/>
      <c r="G37" s="198">
        <f t="shared" si="0"/>
        <v>0</v>
      </c>
      <c r="H37" s="249"/>
      <c r="I37" s="188"/>
      <c r="J37" s="243">
        <f t="shared" si="1"/>
        <v>0</v>
      </c>
      <c r="K37" s="243">
        <f t="shared" si="2"/>
        <v>0</v>
      </c>
      <c r="L37" s="243">
        <f t="shared" si="3"/>
        <v>0</v>
      </c>
      <c r="M37" s="243">
        <f t="shared" si="4"/>
        <v>0</v>
      </c>
      <c r="N37" s="243">
        <f t="shared" si="5"/>
        <v>0</v>
      </c>
      <c r="O37" s="243">
        <f t="shared" si="6"/>
        <v>0</v>
      </c>
    </row>
    <row r="38" spans="1:19" s="235" customFormat="1">
      <c r="A38" s="164">
        <v>18</v>
      </c>
      <c r="B38" s="246" t="s">
        <v>288</v>
      </c>
      <c r="C38" s="247" t="s">
        <v>15</v>
      </c>
      <c r="D38" s="248">
        <v>67</v>
      </c>
      <c r="E38" s="198"/>
      <c r="F38" s="191"/>
      <c r="G38" s="198">
        <f t="shared" si="0"/>
        <v>0</v>
      </c>
      <c r="H38" s="249"/>
      <c r="I38" s="188"/>
      <c r="J38" s="243">
        <f t="shared" si="1"/>
        <v>0</v>
      </c>
      <c r="K38" s="243">
        <f t="shared" si="2"/>
        <v>0</v>
      </c>
      <c r="L38" s="243">
        <f t="shared" si="3"/>
        <v>0</v>
      </c>
      <c r="M38" s="243">
        <f t="shared" si="4"/>
        <v>0</v>
      </c>
      <c r="N38" s="243">
        <f t="shared" si="5"/>
        <v>0</v>
      </c>
      <c r="O38" s="243">
        <f t="shared" si="6"/>
        <v>0</v>
      </c>
    </row>
    <row r="39" spans="1:19" s="235" customFormat="1">
      <c r="A39" s="164">
        <v>19</v>
      </c>
      <c r="B39" s="246" t="s">
        <v>289</v>
      </c>
      <c r="C39" s="247" t="s">
        <v>15</v>
      </c>
      <c r="D39" s="248">
        <v>67</v>
      </c>
      <c r="E39" s="198"/>
      <c r="F39" s="191"/>
      <c r="G39" s="198">
        <f t="shared" si="0"/>
        <v>0</v>
      </c>
      <c r="H39" s="249"/>
      <c r="I39" s="188"/>
      <c r="J39" s="243">
        <f t="shared" si="1"/>
        <v>0</v>
      </c>
      <c r="K39" s="243">
        <f t="shared" si="2"/>
        <v>0</v>
      </c>
      <c r="L39" s="243">
        <f t="shared" si="3"/>
        <v>0</v>
      </c>
      <c r="M39" s="243">
        <f t="shared" si="4"/>
        <v>0</v>
      </c>
      <c r="N39" s="243">
        <f t="shared" si="5"/>
        <v>0</v>
      </c>
      <c r="O39" s="243">
        <f t="shared" si="6"/>
        <v>0</v>
      </c>
    </row>
    <row r="40" spans="1:19" s="235" customFormat="1">
      <c r="A40" s="164">
        <v>20</v>
      </c>
      <c r="B40" s="246" t="s">
        <v>291</v>
      </c>
      <c r="C40" s="247" t="s">
        <v>15</v>
      </c>
      <c r="D40" s="250">
        <v>13.3</v>
      </c>
      <c r="E40" s="198"/>
      <c r="F40" s="191"/>
      <c r="G40" s="198">
        <f t="shared" si="0"/>
        <v>0</v>
      </c>
      <c r="H40" s="249"/>
      <c r="I40" s="188"/>
      <c r="J40" s="243">
        <f t="shared" si="1"/>
        <v>0</v>
      </c>
      <c r="K40" s="243">
        <f t="shared" si="2"/>
        <v>0</v>
      </c>
      <c r="L40" s="243">
        <f t="shared" si="3"/>
        <v>0</v>
      </c>
      <c r="M40" s="243">
        <f t="shared" si="4"/>
        <v>0</v>
      </c>
      <c r="N40" s="243">
        <f t="shared" si="5"/>
        <v>0</v>
      </c>
      <c r="O40" s="243">
        <f t="shared" si="6"/>
        <v>0</v>
      </c>
    </row>
    <row r="41" spans="1:19" s="237" customFormat="1">
      <c r="A41" s="164">
        <v>21</v>
      </c>
      <c r="B41" s="251" t="s">
        <v>295</v>
      </c>
      <c r="C41" s="252" t="s">
        <v>15</v>
      </c>
      <c r="D41" s="250">
        <v>13.3</v>
      </c>
      <c r="E41" s="198"/>
      <c r="F41" s="191"/>
      <c r="G41" s="198">
        <f t="shared" si="0"/>
        <v>0</v>
      </c>
      <c r="H41" s="253"/>
      <c r="I41" s="198"/>
      <c r="J41" s="243">
        <f t="shared" si="1"/>
        <v>0</v>
      </c>
      <c r="K41" s="243">
        <f t="shared" si="2"/>
        <v>0</v>
      </c>
      <c r="L41" s="243">
        <f t="shared" si="3"/>
        <v>0</v>
      </c>
      <c r="M41" s="243">
        <f t="shared" si="4"/>
        <v>0</v>
      </c>
      <c r="N41" s="243">
        <f t="shared" si="5"/>
        <v>0</v>
      </c>
      <c r="O41" s="243">
        <f t="shared" si="6"/>
        <v>0</v>
      </c>
    </row>
    <row r="42" spans="1:19" s="235" customFormat="1" ht="25.5">
      <c r="A42" s="164">
        <v>22</v>
      </c>
      <c r="B42" s="246" t="s">
        <v>292</v>
      </c>
      <c r="C42" s="247" t="s">
        <v>15</v>
      </c>
      <c r="D42" s="250">
        <v>13.3</v>
      </c>
      <c r="E42" s="198"/>
      <c r="F42" s="191"/>
      <c r="G42" s="198">
        <f t="shared" si="0"/>
        <v>0</v>
      </c>
      <c r="H42" s="249"/>
      <c r="I42" s="188"/>
      <c r="J42" s="243">
        <f t="shared" si="1"/>
        <v>0</v>
      </c>
      <c r="K42" s="243">
        <f t="shared" si="2"/>
        <v>0</v>
      </c>
      <c r="L42" s="243">
        <f t="shared" si="3"/>
        <v>0</v>
      </c>
      <c r="M42" s="243">
        <f t="shared" si="4"/>
        <v>0</v>
      </c>
      <c r="N42" s="243">
        <f t="shared" si="5"/>
        <v>0</v>
      </c>
      <c r="O42" s="243">
        <f t="shared" si="6"/>
        <v>0</v>
      </c>
    </row>
    <row r="43" spans="1:19" s="235" customFormat="1">
      <c r="A43" s="164">
        <v>23</v>
      </c>
      <c r="B43" s="246" t="s">
        <v>291</v>
      </c>
      <c r="C43" s="247" t="s">
        <v>15</v>
      </c>
      <c r="D43" s="250">
        <v>13.3</v>
      </c>
      <c r="E43" s="198"/>
      <c r="F43" s="191"/>
      <c r="G43" s="198">
        <f t="shared" si="0"/>
        <v>0</v>
      </c>
      <c r="H43" s="249"/>
      <c r="I43" s="188"/>
      <c r="J43" s="243">
        <f t="shared" si="1"/>
        <v>0</v>
      </c>
      <c r="K43" s="243">
        <f t="shared" si="2"/>
        <v>0</v>
      </c>
      <c r="L43" s="243">
        <f t="shared" si="3"/>
        <v>0</v>
      </c>
      <c r="M43" s="243">
        <f t="shared" si="4"/>
        <v>0</v>
      </c>
      <c r="N43" s="243">
        <f t="shared" si="5"/>
        <v>0</v>
      </c>
      <c r="O43" s="243">
        <f t="shared" si="6"/>
        <v>0</v>
      </c>
    </row>
    <row r="44" spans="1:19" s="235" customFormat="1">
      <c r="A44" s="164">
        <v>24</v>
      </c>
      <c r="B44" s="246" t="s">
        <v>293</v>
      </c>
      <c r="C44" s="247" t="s">
        <v>15</v>
      </c>
      <c r="D44" s="250">
        <v>13.3</v>
      </c>
      <c r="E44" s="198"/>
      <c r="F44" s="191"/>
      <c r="G44" s="198">
        <f t="shared" si="0"/>
        <v>0</v>
      </c>
      <c r="H44" s="249"/>
      <c r="I44" s="188"/>
      <c r="J44" s="243">
        <f t="shared" si="1"/>
        <v>0</v>
      </c>
      <c r="K44" s="243">
        <f t="shared" si="2"/>
        <v>0</v>
      </c>
      <c r="L44" s="243">
        <f t="shared" si="3"/>
        <v>0</v>
      </c>
      <c r="M44" s="243">
        <f t="shared" si="4"/>
        <v>0</v>
      </c>
      <c r="N44" s="243">
        <f t="shared" si="5"/>
        <v>0</v>
      </c>
      <c r="O44" s="243">
        <f t="shared" si="6"/>
        <v>0</v>
      </c>
    </row>
    <row r="45" spans="1:19" s="235" customFormat="1">
      <c r="A45" s="164">
        <v>25</v>
      </c>
      <c r="B45" s="246" t="s">
        <v>294</v>
      </c>
      <c r="C45" s="247" t="s">
        <v>15</v>
      </c>
      <c r="D45" s="250">
        <v>13.3</v>
      </c>
      <c r="E45" s="198"/>
      <c r="F45" s="191"/>
      <c r="G45" s="198">
        <f t="shared" si="0"/>
        <v>0</v>
      </c>
      <c r="H45" s="249"/>
      <c r="I45" s="188"/>
      <c r="J45" s="243">
        <f t="shared" si="1"/>
        <v>0</v>
      </c>
      <c r="K45" s="243">
        <f t="shared" si="2"/>
        <v>0</v>
      </c>
      <c r="L45" s="243">
        <f t="shared" si="3"/>
        <v>0</v>
      </c>
      <c r="M45" s="243">
        <f t="shared" si="4"/>
        <v>0</v>
      </c>
      <c r="N45" s="243">
        <f t="shared" si="5"/>
        <v>0</v>
      </c>
      <c r="O45" s="243">
        <f t="shared" si="6"/>
        <v>0</v>
      </c>
    </row>
    <row r="46" spans="1:19" s="237" customFormat="1">
      <c r="A46" s="189"/>
      <c r="B46" s="199" t="s">
        <v>297</v>
      </c>
      <c r="C46" s="162"/>
      <c r="D46" s="162"/>
      <c r="E46" s="198"/>
      <c r="F46" s="191"/>
      <c r="G46" s="198"/>
      <c r="H46" s="191"/>
      <c r="I46" s="191"/>
      <c r="J46" s="243">
        <f t="shared" si="1"/>
        <v>0</v>
      </c>
      <c r="K46" s="243">
        <f t="shared" si="2"/>
        <v>0</v>
      </c>
      <c r="L46" s="243">
        <f t="shared" si="3"/>
        <v>0</v>
      </c>
      <c r="M46" s="243">
        <f t="shared" si="4"/>
        <v>0</v>
      </c>
      <c r="N46" s="243">
        <f t="shared" si="5"/>
        <v>0</v>
      </c>
      <c r="O46" s="243">
        <f t="shared" si="6"/>
        <v>0</v>
      </c>
      <c r="Q46" s="244"/>
      <c r="R46" s="244"/>
      <c r="S46" s="244"/>
    </row>
    <row r="47" spans="1:19" s="237" customFormat="1">
      <c r="A47" s="189">
        <v>26</v>
      </c>
      <c r="B47" s="190" t="s">
        <v>296</v>
      </c>
      <c r="C47" s="247" t="s">
        <v>111</v>
      </c>
      <c r="D47" s="250">
        <v>6</v>
      </c>
      <c r="E47" s="198"/>
      <c r="F47" s="191"/>
      <c r="G47" s="198">
        <f t="shared" si="0"/>
        <v>0</v>
      </c>
      <c r="H47" s="249"/>
      <c r="I47" s="188"/>
      <c r="J47" s="243">
        <f t="shared" si="1"/>
        <v>0</v>
      </c>
      <c r="K47" s="243">
        <f t="shared" si="2"/>
        <v>0</v>
      </c>
      <c r="L47" s="243">
        <f t="shared" si="3"/>
        <v>0</v>
      </c>
      <c r="M47" s="243">
        <f t="shared" si="4"/>
        <v>0</v>
      </c>
      <c r="N47" s="243">
        <f t="shared" si="5"/>
        <v>0</v>
      </c>
      <c r="O47" s="243">
        <f t="shared" si="6"/>
        <v>0</v>
      </c>
      <c r="Q47" s="244"/>
      <c r="R47" s="244"/>
      <c r="S47" s="244"/>
    </row>
    <row r="48" spans="1:19" s="237" customFormat="1">
      <c r="A48" s="189"/>
      <c r="B48" s="199" t="s">
        <v>311</v>
      </c>
      <c r="C48" s="162"/>
      <c r="D48" s="162"/>
      <c r="E48" s="198"/>
      <c r="F48" s="191"/>
      <c r="G48" s="198"/>
      <c r="H48" s="191"/>
      <c r="I48" s="191"/>
      <c r="J48" s="243">
        <f t="shared" si="1"/>
        <v>0</v>
      </c>
      <c r="K48" s="243">
        <f t="shared" si="2"/>
        <v>0</v>
      </c>
      <c r="L48" s="243">
        <f t="shared" si="3"/>
        <v>0</v>
      </c>
      <c r="M48" s="243">
        <f t="shared" si="4"/>
        <v>0</v>
      </c>
      <c r="N48" s="243">
        <f t="shared" si="5"/>
        <v>0</v>
      </c>
      <c r="O48" s="243">
        <f t="shared" si="6"/>
        <v>0</v>
      </c>
      <c r="Q48" s="244"/>
      <c r="R48" s="244"/>
      <c r="S48" s="244"/>
    </row>
    <row r="49" spans="1:19" s="237" customFormat="1">
      <c r="A49" s="189">
        <v>27</v>
      </c>
      <c r="B49" s="190" t="s">
        <v>312</v>
      </c>
      <c r="C49" s="247" t="s">
        <v>17</v>
      </c>
      <c r="D49" s="250">
        <v>7</v>
      </c>
      <c r="E49" s="198"/>
      <c r="F49" s="191"/>
      <c r="G49" s="198">
        <f t="shared" si="0"/>
        <v>0</v>
      </c>
      <c r="H49" s="249"/>
      <c r="I49" s="188"/>
      <c r="J49" s="243">
        <f t="shared" si="1"/>
        <v>0</v>
      </c>
      <c r="K49" s="243">
        <f t="shared" si="2"/>
        <v>0</v>
      </c>
      <c r="L49" s="243">
        <f t="shared" si="3"/>
        <v>0</v>
      </c>
      <c r="M49" s="243">
        <f t="shared" si="4"/>
        <v>0</v>
      </c>
      <c r="N49" s="243">
        <f t="shared" si="5"/>
        <v>0</v>
      </c>
      <c r="O49" s="243">
        <f t="shared" si="6"/>
        <v>0</v>
      </c>
      <c r="Q49" s="244"/>
      <c r="R49" s="244"/>
      <c r="S49" s="244"/>
    </row>
    <row r="50" spans="1:19" ht="25.5">
      <c r="A50" s="164"/>
      <c r="B50" s="167" t="s">
        <v>118</v>
      </c>
      <c r="C50" s="168"/>
      <c r="D50" s="168"/>
      <c r="E50" s="168"/>
      <c r="F50" s="168"/>
      <c r="G50" s="169"/>
      <c r="H50" s="163"/>
      <c r="I50" s="169"/>
      <c r="J50" s="169"/>
      <c r="K50" s="170">
        <f>SUM(K13:K49)</f>
        <v>0</v>
      </c>
      <c r="L50" s="170">
        <f>SUM(L13:L49)</f>
        <v>0</v>
      </c>
      <c r="M50" s="170">
        <f>SUM(M13:M49)</f>
        <v>0</v>
      </c>
      <c r="N50" s="170">
        <f>SUM(N13:N49)</f>
        <v>0</v>
      </c>
      <c r="O50" s="170">
        <f>SUM(O13:O49)</f>
        <v>0</v>
      </c>
    </row>
    <row r="51" spans="1:19">
      <c r="A51" s="97"/>
      <c r="B51" s="98"/>
      <c r="C51" s="99"/>
      <c r="D51" s="100"/>
      <c r="E51" s="100"/>
      <c r="F51" s="100"/>
      <c r="G51" s="100"/>
      <c r="H51" s="100"/>
      <c r="I51" s="100"/>
      <c r="J51" s="100"/>
      <c r="K51" s="100"/>
      <c r="L51" s="100"/>
      <c r="M51" s="100"/>
      <c r="N51" s="100"/>
    </row>
    <row r="52" spans="1:19">
      <c r="A52" s="97"/>
      <c r="B52" s="239"/>
      <c r="D52" s="102"/>
      <c r="E52" s="240"/>
      <c r="K52" s="104"/>
      <c r="L52" s="102"/>
      <c r="M52" s="105"/>
      <c r="N52" s="106"/>
    </row>
    <row r="53" spans="1:19">
      <c r="A53" s="107"/>
      <c r="B53" s="239"/>
      <c r="D53" s="102"/>
      <c r="E53" s="240"/>
      <c r="K53" s="104"/>
      <c r="L53" s="102"/>
      <c r="M53" s="105"/>
      <c r="N53" s="105"/>
      <c r="O53" s="108"/>
    </row>
    <row r="54" spans="1:19">
      <c r="A54" s="107"/>
      <c r="B54" s="67" t="s">
        <v>334</v>
      </c>
      <c r="D54" s="102"/>
      <c r="E54" s="240"/>
      <c r="K54" s="104"/>
      <c r="L54" s="102"/>
      <c r="M54" s="105"/>
      <c r="N54" s="105"/>
      <c r="O54" s="108"/>
    </row>
    <row r="55" spans="1:19">
      <c r="A55" s="107"/>
      <c r="B55" s="156" t="s">
        <v>331</v>
      </c>
      <c r="D55" s="102"/>
      <c r="E55" s="240"/>
      <c r="K55" s="104"/>
      <c r="L55" s="102"/>
      <c r="M55" s="105"/>
      <c r="N55" s="105"/>
      <c r="O55" s="108"/>
    </row>
    <row r="56" spans="1:19">
      <c r="A56" s="107"/>
      <c r="B56" s="156"/>
      <c r="D56" s="102"/>
      <c r="E56" s="240"/>
      <c r="K56" s="104"/>
      <c r="L56" s="102"/>
      <c r="M56" s="105"/>
      <c r="N56" s="105"/>
      <c r="O56" s="108"/>
    </row>
    <row r="57" spans="1:19">
      <c r="A57" s="107"/>
      <c r="B57" s="156"/>
      <c r="D57" s="102"/>
      <c r="E57" s="240"/>
      <c r="K57" s="104"/>
      <c r="L57" s="102"/>
      <c r="M57" s="105"/>
      <c r="N57" s="105"/>
      <c r="O57" s="108"/>
    </row>
    <row r="58" spans="1:19">
      <c r="B58" s="67" t="s">
        <v>333</v>
      </c>
    </row>
    <row r="59" spans="1:19">
      <c r="B59" s="117" t="s">
        <v>332</v>
      </c>
    </row>
    <row r="60" spans="1:19">
      <c r="B60" s="110"/>
    </row>
  </sheetData>
  <mergeCells count="6">
    <mergeCell ref="K9:O9"/>
    <mergeCell ref="A9:A10"/>
    <mergeCell ref="B9:B10"/>
    <mergeCell ref="C9:C10"/>
    <mergeCell ref="D9:D10"/>
    <mergeCell ref="E9:J9"/>
  </mergeCells>
  <pageMargins left="0.25" right="0.25" top="0.75" bottom="0.75" header="0.3" footer="0.3"/>
  <pageSetup scale="85" orientation="landscape"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Q34"/>
  <sheetViews>
    <sheetView topLeftCell="A7" zoomScaleSheetLayoutView="85" workbookViewId="0">
      <selection activeCell="K9" sqref="K9:O9"/>
    </sheetView>
  </sheetViews>
  <sheetFormatPr defaultRowHeight="12.75"/>
  <cols>
    <col min="1" max="1" width="4.7109375" style="109" customWidth="1"/>
    <col min="2" max="2" width="46.42578125" style="111" customWidth="1"/>
    <col min="3" max="3" width="6" style="109" customWidth="1"/>
    <col min="4" max="4" width="5.140625" style="70" customWidth="1"/>
    <col min="5" max="5" width="8" style="70" customWidth="1"/>
    <col min="6" max="6" width="7.140625" style="70" customWidth="1"/>
    <col min="7" max="7" width="9" style="70" customWidth="1"/>
    <col min="8" max="8" width="9.140625" style="70" customWidth="1"/>
    <col min="9" max="9" width="7.7109375" style="70" customWidth="1"/>
    <col min="10" max="10" width="9.28515625" style="70" customWidth="1"/>
    <col min="11" max="11" width="7.7109375" style="70" customWidth="1"/>
    <col min="12" max="12" width="9.42578125" style="70" customWidth="1"/>
    <col min="13" max="13" width="10" style="70" customWidth="1"/>
    <col min="14" max="14" width="8.42578125" style="70" customWidth="1"/>
    <col min="15" max="15" width="10.28515625" style="70" customWidth="1"/>
    <col min="16" max="16384" width="9.140625" style="70"/>
  </cols>
  <sheetData>
    <row r="1" spans="1:17">
      <c r="A1" s="221" t="e">
        <f>#REF!</f>
        <v>#REF!</v>
      </c>
      <c r="B1" s="70"/>
      <c r="C1" s="222"/>
      <c r="D1" s="83" t="s">
        <v>36</v>
      </c>
      <c r="E1" s="223"/>
      <c r="G1" s="224"/>
      <c r="H1" s="223"/>
      <c r="I1" s="223"/>
      <c r="J1" s="223"/>
      <c r="K1" s="225"/>
      <c r="L1" s="223"/>
      <c r="M1" s="223"/>
      <c r="N1" s="223"/>
      <c r="O1" s="223"/>
    </row>
    <row r="2" spans="1:17" ht="39" customHeight="1">
      <c r="A2" s="221"/>
      <c r="B2" s="226"/>
      <c r="C2" s="222"/>
      <c r="D2" s="258" t="s">
        <v>326</v>
      </c>
      <c r="E2" s="258"/>
      <c r="F2" s="258"/>
      <c r="G2" s="258"/>
      <c r="H2" s="258"/>
      <c r="I2" s="258"/>
      <c r="J2" s="258"/>
      <c r="K2" s="258"/>
      <c r="L2" s="258"/>
      <c r="M2" s="258"/>
      <c r="N2" s="223"/>
      <c r="O2" s="223"/>
    </row>
    <row r="3" spans="1:17" ht="11.25" customHeight="1">
      <c r="A3" s="221"/>
      <c r="B3" s="226"/>
      <c r="C3" s="222"/>
      <c r="D3" s="84"/>
      <c r="E3" s="223"/>
      <c r="F3" s="83"/>
      <c r="G3" s="224"/>
      <c r="H3" s="223"/>
      <c r="I3" s="223"/>
      <c r="J3" s="223"/>
      <c r="K3" s="225"/>
      <c r="L3" s="223"/>
      <c r="M3" s="223"/>
      <c r="N3" s="223"/>
      <c r="O3" s="223"/>
    </row>
    <row r="4" spans="1:17">
      <c r="A4" s="83" t="s">
        <v>156</v>
      </c>
      <c r="B4" s="83"/>
      <c r="C4" s="227"/>
    </row>
    <row r="5" spans="1:17">
      <c r="A5" s="83" t="s">
        <v>157</v>
      </c>
      <c r="B5" s="228"/>
      <c r="C5" s="80"/>
      <c r="D5" s="82"/>
      <c r="E5" s="81"/>
      <c r="F5" s="83"/>
      <c r="G5" s="84"/>
      <c r="H5" s="84"/>
      <c r="I5" s="84"/>
      <c r="J5" s="84"/>
      <c r="K5" s="85"/>
      <c r="L5" s="85"/>
      <c r="M5" s="85"/>
      <c r="N5" s="85"/>
      <c r="O5" s="85"/>
    </row>
    <row r="6" spans="1:17">
      <c r="A6" s="83" t="s">
        <v>340</v>
      </c>
      <c r="B6" s="228"/>
      <c r="C6" s="80"/>
      <c r="D6" s="82"/>
      <c r="E6" s="81"/>
      <c r="F6" s="83"/>
      <c r="G6" s="84"/>
      <c r="H6" s="84"/>
      <c r="I6" s="84"/>
      <c r="J6" s="84"/>
      <c r="K6" s="85"/>
      <c r="L6" s="85"/>
      <c r="M6" s="85"/>
      <c r="N6" s="85"/>
      <c r="O6" s="85"/>
    </row>
    <row r="7" spans="1:17">
      <c r="A7" s="70"/>
      <c r="B7" s="229" t="s">
        <v>140</v>
      </c>
      <c r="C7" s="230"/>
      <c r="D7" s="82"/>
      <c r="E7" s="81"/>
      <c r="F7" s="85"/>
      <c r="G7" s="84"/>
      <c r="H7" s="84"/>
      <c r="I7" s="84"/>
      <c r="J7" s="84"/>
      <c r="L7" s="229" t="s">
        <v>95</v>
      </c>
      <c r="M7" s="231"/>
      <c r="N7" s="232">
        <f>O24</f>
        <v>0</v>
      </c>
      <c r="O7" s="92" t="s">
        <v>12</v>
      </c>
    </row>
    <row r="8" spans="1:17">
      <c r="A8" s="233"/>
      <c r="B8" s="70"/>
      <c r="C8" s="233"/>
      <c r="D8" s="234"/>
      <c r="E8" s="229"/>
      <c r="F8" s="229"/>
      <c r="G8" s="229"/>
      <c r="H8" s="229"/>
      <c r="I8" s="229"/>
      <c r="J8" s="229"/>
      <c r="K8" s="85"/>
      <c r="L8" s="70" t="s">
        <v>341</v>
      </c>
      <c r="M8" s="229"/>
      <c r="N8" s="85"/>
      <c r="O8" s="85"/>
    </row>
    <row r="9" spans="1:17">
      <c r="A9" s="255" t="s">
        <v>0</v>
      </c>
      <c r="B9" s="255" t="s">
        <v>98</v>
      </c>
      <c r="C9" s="256" t="s">
        <v>6</v>
      </c>
      <c r="D9" s="256" t="s">
        <v>1</v>
      </c>
      <c r="E9" s="255" t="s">
        <v>2</v>
      </c>
      <c r="F9" s="255"/>
      <c r="G9" s="255"/>
      <c r="H9" s="255"/>
      <c r="I9" s="255"/>
      <c r="J9" s="255"/>
      <c r="K9" s="255" t="s">
        <v>3</v>
      </c>
      <c r="L9" s="255"/>
      <c r="M9" s="255"/>
      <c r="N9" s="255"/>
      <c r="O9" s="255"/>
    </row>
    <row r="10" spans="1:17" ht="71.25">
      <c r="A10" s="255"/>
      <c r="B10" s="255"/>
      <c r="C10" s="256"/>
      <c r="D10" s="256"/>
      <c r="E10" s="218" t="s">
        <v>4</v>
      </c>
      <c r="F10" s="218" t="s">
        <v>117</v>
      </c>
      <c r="G10" s="218" t="s">
        <v>99</v>
      </c>
      <c r="H10" s="218" t="s">
        <v>97</v>
      </c>
      <c r="I10" s="218" t="s">
        <v>100</v>
      </c>
      <c r="J10" s="218" t="s">
        <v>101</v>
      </c>
      <c r="K10" s="218" t="s">
        <v>5</v>
      </c>
      <c r="L10" s="218" t="s">
        <v>102</v>
      </c>
      <c r="M10" s="218" t="s">
        <v>97</v>
      </c>
      <c r="N10" s="218" t="s">
        <v>103</v>
      </c>
      <c r="O10" s="218" t="s">
        <v>104</v>
      </c>
    </row>
    <row r="11" spans="1:17">
      <c r="A11" s="217"/>
      <c r="B11" s="200" t="s">
        <v>298</v>
      </c>
      <c r="C11" s="217"/>
      <c r="D11" s="217"/>
      <c r="E11" s="217"/>
      <c r="F11" s="217"/>
      <c r="G11" s="217"/>
      <c r="H11" s="217"/>
      <c r="I11" s="217"/>
      <c r="J11" s="217"/>
      <c r="K11" s="217"/>
      <c r="L11" s="217"/>
      <c r="M11" s="217"/>
      <c r="N11" s="217"/>
      <c r="O11" s="217"/>
    </row>
    <row r="12" spans="1:17" s="71" customFormat="1" ht="38.25">
      <c r="A12" s="120">
        <v>1</v>
      </c>
      <c r="B12" s="203" t="s">
        <v>299</v>
      </c>
      <c r="C12" s="118" t="s">
        <v>111</v>
      </c>
      <c r="D12" s="119">
        <v>3</v>
      </c>
      <c r="E12" s="159"/>
      <c r="F12" s="159"/>
      <c r="G12" s="159">
        <f>SUM(E12*F12)</f>
        <v>0</v>
      </c>
      <c r="H12" s="159"/>
      <c r="I12" s="159">
        <f t="shared" ref="I12:I18" si="0">SUM(G12*10%)</f>
        <v>0</v>
      </c>
      <c r="J12" s="159">
        <f>ROUND(G12+H12+I12,2)</f>
        <v>0</v>
      </c>
      <c r="K12" s="159">
        <f>ROUND(D12*E12,2)</f>
        <v>0</v>
      </c>
      <c r="L12" s="159">
        <f>ROUND(D12*G12,2)</f>
        <v>0</v>
      </c>
      <c r="M12" s="159">
        <f>SUM(D12*H12)</f>
        <v>0</v>
      </c>
      <c r="N12" s="159">
        <f>ROUND(D12*I12,2)</f>
        <v>0</v>
      </c>
      <c r="O12" s="159">
        <f>ROUND(L12+M12+N12,2)</f>
        <v>0</v>
      </c>
      <c r="P12" s="70"/>
      <c r="Q12" s="208"/>
    </row>
    <row r="13" spans="1:17" s="71" customFormat="1" ht="38.25">
      <c r="A13" s="120">
        <v>2</v>
      </c>
      <c r="B13" s="203" t="s">
        <v>301</v>
      </c>
      <c r="C13" s="118" t="s">
        <v>111</v>
      </c>
      <c r="D13" s="119">
        <v>3</v>
      </c>
      <c r="E13" s="159"/>
      <c r="F13" s="159"/>
      <c r="G13" s="159">
        <f t="shared" ref="G13:G23" si="1">SUM(E13*F13)</f>
        <v>0</v>
      </c>
      <c r="H13" s="159"/>
      <c r="I13" s="159">
        <f t="shared" si="0"/>
        <v>0</v>
      </c>
      <c r="J13" s="159">
        <f t="shared" ref="J13:J23" si="2">ROUND(G13+H13+I13,2)</f>
        <v>0</v>
      </c>
      <c r="K13" s="159">
        <f t="shared" ref="K13:K23" si="3">ROUND(D13*E13,2)</f>
        <v>0</v>
      </c>
      <c r="L13" s="159">
        <f t="shared" ref="L13:L23" si="4">ROUND(D13*G13,2)</f>
        <v>0</v>
      </c>
      <c r="M13" s="159">
        <f t="shared" ref="M13:M23" si="5">SUM(D13*H13)</f>
        <v>0</v>
      </c>
      <c r="N13" s="159">
        <f t="shared" ref="N13:N23" si="6">ROUND(D13*I13,2)</f>
        <v>0</v>
      </c>
      <c r="O13" s="159">
        <f t="shared" ref="O13:O23" si="7">ROUND(L13+M13+N13,2)</f>
        <v>0</v>
      </c>
      <c r="P13" s="70"/>
      <c r="Q13" s="208"/>
    </row>
    <row r="14" spans="1:17" s="71" customFormat="1" ht="38.25">
      <c r="A14" s="120">
        <v>3</v>
      </c>
      <c r="B14" s="203" t="s">
        <v>300</v>
      </c>
      <c r="C14" s="118" t="s">
        <v>111</v>
      </c>
      <c r="D14" s="119">
        <v>4</v>
      </c>
      <c r="E14" s="159"/>
      <c r="F14" s="159"/>
      <c r="G14" s="159">
        <f t="shared" si="1"/>
        <v>0</v>
      </c>
      <c r="H14" s="159"/>
      <c r="I14" s="159">
        <f t="shared" si="0"/>
        <v>0</v>
      </c>
      <c r="J14" s="159">
        <f t="shared" si="2"/>
        <v>0</v>
      </c>
      <c r="K14" s="159">
        <f t="shared" si="3"/>
        <v>0</v>
      </c>
      <c r="L14" s="159">
        <f t="shared" si="4"/>
        <v>0</v>
      </c>
      <c r="M14" s="159">
        <f t="shared" si="5"/>
        <v>0</v>
      </c>
      <c r="N14" s="159">
        <f t="shared" si="6"/>
        <v>0</v>
      </c>
      <c r="O14" s="159">
        <f t="shared" si="7"/>
        <v>0</v>
      </c>
      <c r="P14" s="70"/>
      <c r="Q14" s="208"/>
    </row>
    <row r="15" spans="1:17" s="71" customFormat="1" ht="38.25">
      <c r="A15" s="120">
        <v>4</v>
      </c>
      <c r="B15" s="203" t="s">
        <v>302</v>
      </c>
      <c r="C15" s="118" t="s">
        <v>111</v>
      </c>
      <c r="D15" s="119">
        <v>3</v>
      </c>
      <c r="E15" s="159"/>
      <c r="F15" s="159"/>
      <c r="G15" s="159">
        <f t="shared" si="1"/>
        <v>0</v>
      </c>
      <c r="H15" s="159"/>
      <c r="I15" s="159">
        <f t="shared" si="0"/>
        <v>0</v>
      </c>
      <c r="J15" s="159">
        <f t="shared" si="2"/>
        <v>0</v>
      </c>
      <c r="K15" s="159">
        <f t="shared" si="3"/>
        <v>0</v>
      </c>
      <c r="L15" s="159">
        <f t="shared" si="4"/>
        <v>0</v>
      </c>
      <c r="M15" s="159">
        <f t="shared" si="5"/>
        <v>0</v>
      </c>
      <c r="N15" s="159">
        <f t="shared" si="6"/>
        <v>0</v>
      </c>
      <c r="O15" s="159">
        <f t="shared" si="7"/>
        <v>0</v>
      </c>
      <c r="P15" s="70"/>
      <c r="Q15" s="208"/>
    </row>
    <row r="16" spans="1:17" s="71" customFormat="1" ht="38.25">
      <c r="A16" s="120">
        <v>5</v>
      </c>
      <c r="B16" s="203" t="s">
        <v>303</v>
      </c>
      <c r="C16" s="118" t="s">
        <v>111</v>
      </c>
      <c r="D16" s="119">
        <v>3</v>
      </c>
      <c r="E16" s="159"/>
      <c r="F16" s="159"/>
      <c r="G16" s="159">
        <f t="shared" si="1"/>
        <v>0</v>
      </c>
      <c r="H16" s="159"/>
      <c r="I16" s="159">
        <f t="shared" si="0"/>
        <v>0</v>
      </c>
      <c r="J16" s="159">
        <f t="shared" si="2"/>
        <v>0</v>
      </c>
      <c r="K16" s="159">
        <f t="shared" si="3"/>
        <v>0</v>
      </c>
      <c r="L16" s="159">
        <f t="shared" si="4"/>
        <v>0</v>
      </c>
      <c r="M16" s="159">
        <f t="shared" si="5"/>
        <v>0</v>
      </c>
      <c r="N16" s="159">
        <f t="shared" si="6"/>
        <v>0</v>
      </c>
      <c r="O16" s="159">
        <f t="shared" si="7"/>
        <v>0</v>
      </c>
      <c r="P16" s="70"/>
      <c r="Q16" s="208"/>
    </row>
    <row r="17" spans="1:17" s="71" customFormat="1" ht="38.25">
      <c r="A17" s="120">
        <v>6</v>
      </c>
      <c r="B17" s="203" t="s">
        <v>304</v>
      </c>
      <c r="C17" s="118" t="s">
        <v>111</v>
      </c>
      <c r="D17" s="119">
        <v>3</v>
      </c>
      <c r="E17" s="159"/>
      <c r="F17" s="159"/>
      <c r="G17" s="159">
        <f t="shared" si="1"/>
        <v>0</v>
      </c>
      <c r="H17" s="159"/>
      <c r="I17" s="159">
        <f t="shared" si="0"/>
        <v>0</v>
      </c>
      <c r="J17" s="159">
        <f t="shared" si="2"/>
        <v>0</v>
      </c>
      <c r="K17" s="159">
        <f t="shared" si="3"/>
        <v>0</v>
      </c>
      <c r="L17" s="159">
        <f t="shared" si="4"/>
        <v>0</v>
      </c>
      <c r="M17" s="159">
        <f t="shared" si="5"/>
        <v>0</v>
      </c>
      <c r="N17" s="159">
        <f t="shared" si="6"/>
        <v>0</v>
      </c>
      <c r="O17" s="159">
        <f t="shared" si="7"/>
        <v>0</v>
      </c>
      <c r="P17" s="70"/>
      <c r="Q17" s="208"/>
    </row>
    <row r="18" spans="1:17" s="71" customFormat="1">
      <c r="A18" s="120">
        <v>7</v>
      </c>
      <c r="B18" s="203" t="s">
        <v>305</v>
      </c>
      <c r="C18" s="118" t="s">
        <v>111</v>
      </c>
      <c r="D18" s="119">
        <v>2</v>
      </c>
      <c r="E18" s="159"/>
      <c r="F18" s="159"/>
      <c r="G18" s="159">
        <f t="shared" si="1"/>
        <v>0</v>
      </c>
      <c r="H18" s="159"/>
      <c r="I18" s="159">
        <f t="shared" si="0"/>
        <v>0</v>
      </c>
      <c r="J18" s="159">
        <f t="shared" si="2"/>
        <v>0</v>
      </c>
      <c r="K18" s="159">
        <f t="shared" si="3"/>
        <v>0</v>
      </c>
      <c r="L18" s="159">
        <f t="shared" si="4"/>
        <v>0</v>
      </c>
      <c r="M18" s="159">
        <f t="shared" si="5"/>
        <v>0</v>
      </c>
      <c r="N18" s="159">
        <f t="shared" si="6"/>
        <v>0</v>
      </c>
      <c r="O18" s="159">
        <f t="shared" si="7"/>
        <v>0</v>
      </c>
      <c r="P18" s="70"/>
      <c r="Q18" s="208"/>
    </row>
    <row r="19" spans="1:17" s="71" customFormat="1">
      <c r="A19" s="194"/>
      <c r="B19" s="200" t="s">
        <v>24</v>
      </c>
      <c r="C19" s="162"/>
      <c r="D19" s="162"/>
      <c r="E19" s="159"/>
      <c r="F19" s="159"/>
      <c r="G19" s="159"/>
      <c r="H19" s="163"/>
      <c r="I19" s="163"/>
      <c r="J19" s="159">
        <f t="shared" si="2"/>
        <v>0</v>
      </c>
      <c r="K19" s="159">
        <f t="shared" si="3"/>
        <v>0</v>
      </c>
      <c r="L19" s="159">
        <f t="shared" si="4"/>
        <v>0</v>
      </c>
      <c r="M19" s="159">
        <f t="shared" si="5"/>
        <v>0</v>
      </c>
      <c r="N19" s="159">
        <f t="shared" si="6"/>
        <v>0</v>
      </c>
      <c r="O19" s="159">
        <f t="shared" si="7"/>
        <v>0</v>
      </c>
      <c r="P19" s="70"/>
    </row>
    <row r="20" spans="1:17" s="71" customFormat="1" ht="57" customHeight="1">
      <c r="A20" s="120">
        <v>8</v>
      </c>
      <c r="B20" s="203" t="s">
        <v>306</v>
      </c>
      <c r="C20" s="118" t="s">
        <v>111</v>
      </c>
      <c r="D20" s="119">
        <v>2</v>
      </c>
      <c r="E20" s="159"/>
      <c r="F20" s="159"/>
      <c r="G20" s="159">
        <f t="shared" si="1"/>
        <v>0</v>
      </c>
      <c r="H20" s="159"/>
      <c r="I20" s="159">
        <f>SUM(G20*10%)</f>
        <v>0</v>
      </c>
      <c r="J20" s="159">
        <f t="shared" si="2"/>
        <v>0</v>
      </c>
      <c r="K20" s="159">
        <f t="shared" si="3"/>
        <v>0</v>
      </c>
      <c r="L20" s="159">
        <f t="shared" si="4"/>
        <v>0</v>
      </c>
      <c r="M20" s="159">
        <f t="shared" si="5"/>
        <v>0</v>
      </c>
      <c r="N20" s="159">
        <f t="shared" si="6"/>
        <v>0</v>
      </c>
      <c r="O20" s="159">
        <f t="shared" si="7"/>
        <v>0</v>
      </c>
      <c r="P20" s="70"/>
      <c r="Q20" s="208"/>
    </row>
    <row r="21" spans="1:17" s="71" customFormat="1" ht="57" customHeight="1">
      <c r="A21" s="120">
        <v>9</v>
      </c>
      <c r="B21" s="203" t="s">
        <v>307</v>
      </c>
      <c r="C21" s="118" t="s">
        <v>111</v>
      </c>
      <c r="D21" s="119">
        <v>2</v>
      </c>
      <c r="E21" s="159"/>
      <c r="F21" s="159"/>
      <c r="G21" s="159">
        <f t="shared" si="1"/>
        <v>0</v>
      </c>
      <c r="H21" s="159"/>
      <c r="I21" s="159">
        <f>SUM(G21*10%)</f>
        <v>0</v>
      </c>
      <c r="J21" s="159">
        <f t="shared" si="2"/>
        <v>0</v>
      </c>
      <c r="K21" s="159">
        <f t="shared" si="3"/>
        <v>0</v>
      </c>
      <c r="L21" s="159">
        <f t="shared" si="4"/>
        <v>0</v>
      </c>
      <c r="M21" s="159">
        <f t="shared" si="5"/>
        <v>0</v>
      </c>
      <c r="N21" s="159">
        <f t="shared" si="6"/>
        <v>0</v>
      </c>
      <c r="O21" s="159">
        <f t="shared" si="7"/>
        <v>0</v>
      </c>
      <c r="P21" s="70"/>
      <c r="Q21" s="208"/>
    </row>
    <row r="22" spans="1:17" s="71" customFormat="1" ht="57" customHeight="1">
      <c r="A22" s="120">
        <v>10</v>
      </c>
      <c r="B22" s="203" t="s">
        <v>308</v>
      </c>
      <c r="C22" s="118" t="s">
        <v>111</v>
      </c>
      <c r="D22" s="119">
        <v>1</v>
      </c>
      <c r="E22" s="159"/>
      <c r="F22" s="159"/>
      <c r="G22" s="159">
        <f t="shared" si="1"/>
        <v>0</v>
      </c>
      <c r="H22" s="159"/>
      <c r="I22" s="159">
        <f>SUM(G22*10%)</f>
        <v>0</v>
      </c>
      <c r="J22" s="159">
        <f t="shared" si="2"/>
        <v>0</v>
      </c>
      <c r="K22" s="159">
        <f t="shared" si="3"/>
        <v>0</v>
      </c>
      <c r="L22" s="159">
        <f t="shared" si="4"/>
        <v>0</v>
      </c>
      <c r="M22" s="159">
        <f t="shared" si="5"/>
        <v>0</v>
      </c>
      <c r="N22" s="159">
        <f t="shared" si="6"/>
        <v>0</v>
      </c>
      <c r="O22" s="159">
        <f t="shared" si="7"/>
        <v>0</v>
      </c>
      <c r="P22" s="70"/>
      <c r="Q22" s="208"/>
    </row>
    <row r="23" spans="1:17" s="71" customFormat="1" ht="57" customHeight="1">
      <c r="A23" s="120">
        <v>11</v>
      </c>
      <c r="B23" s="203" t="s">
        <v>309</v>
      </c>
      <c r="C23" s="118" t="s">
        <v>111</v>
      </c>
      <c r="D23" s="119">
        <v>1</v>
      </c>
      <c r="E23" s="159"/>
      <c r="F23" s="159"/>
      <c r="G23" s="159">
        <f t="shared" si="1"/>
        <v>0</v>
      </c>
      <c r="H23" s="159"/>
      <c r="I23" s="159">
        <f>SUM(G23*10%)</f>
        <v>0</v>
      </c>
      <c r="J23" s="159">
        <f t="shared" si="2"/>
        <v>0</v>
      </c>
      <c r="K23" s="159">
        <f t="shared" si="3"/>
        <v>0</v>
      </c>
      <c r="L23" s="159">
        <f t="shared" si="4"/>
        <v>0</v>
      </c>
      <c r="M23" s="159">
        <f t="shared" si="5"/>
        <v>0</v>
      </c>
      <c r="N23" s="159">
        <f t="shared" si="6"/>
        <v>0</v>
      </c>
      <c r="O23" s="159">
        <f t="shared" si="7"/>
        <v>0</v>
      </c>
      <c r="P23" s="70"/>
      <c r="Q23" s="208"/>
    </row>
    <row r="24" spans="1:17" ht="25.5">
      <c r="A24" s="164"/>
      <c r="B24" s="167" t="s">
        <v>118</v>
      </c>
      <c r="C24" s="168"/>
      <c r="D24" s="168"/>
      <c r="E24" s="168"/>
      <c r="F24" s="168"/>
      <c r="G24" s="169"/>
      <c r="H24" s="163"/>
      <c r="I24" s="169"/>
      <c r="J24" s="169"/>
      <c r="K24" s="170">
        <f>SUM(K12:K23)</f>
        <v>0</v>
      </c>
      <c r="L24" s="170">
        <f>SUM(L12:L23)</f>
        <v>0</v>
      </c>
      <c r="M24" s="170">
        <f>SUM(M12:M23)</f>
        <v>0</v>
      </c>
      <c r="N24" s="170">
        <f>SUM(N12:N23)</f>
        <v>0</v>
      </c>
      <c r="O24" s="170">
        <f>SUM(O12:O23)</f>
        <v>0</v>
      </c>
    </row>
    <row r="25" spans="1:17">
      <c r="A25" s="97"/>
      <c r="B25" s="98"/>
      <c r="C25" s="99"/>
      <c r="D25" s="100"/>
      <c r="E25" s="100"/>
      <c r="F25" s="100"/>
      <c r="G25" s="100"/>
      <c r="H25" s="100"/>
      <c r="I25" s="100"/>
      <c r="J25" s="100"/>
      <c r="K25" s="100"/>
      <c r="L25" s="100"/>
      <c r="M25" s="100"/>
      <c r="N25" s="100"/>
    </row>
    <row r="26" spans="1:17">
      <c r="A26" s="97"/>
      <c r="B26" s="239"/>
      <c r="D26" s="102"/>
      <c r="E26" s="240"/>
      <c r="K26" s="104"/>
      <c r="L26" s="102"/>
      <c r="M26" s="105"/>
      <c r="N26" s="106"/>
    </row>
    <row r="27" spans="1:17">
      <c r="A27" s="107"/>
      <c r="B27" s="239"/>
      <c r="D27" s="102"/>
      <c r="E27" s="240"/>
      <c r="K27" s="104"/>
      <c r="L27" s="102"/>
      <c r="M27" s="105"/>
      <c r="N27" s="105"/>
      <c r="O27" s="108"/>
    </row>
    <row r="28" spans="1:17">
      <c r="A28" s="107"/>
      <c r="B28" s="67" t="s">
        <v>334</v>
      </c>
      <c r="D28" s="102"/>
      <c r="E28" s="240"/>
      <c r="K28" s="104"/>
      <c r="L28" s="102"/>
      <c r="M28" s="105"/>
      <c r="N28" s="105"/>
      <c r="O28" s="108"/>
    </row>
    <row r="29" spans="1:17">
      <c r="A29" s="107"/>
      <c r="B29" s="156" t="s">
        <v>331</v>
      </c>
      <c r="D29" s="102"/>
      <c r="E29" s="240"/>
      <c r="K29" s="104"/>
      <c r="L29" s="102"/>
      <c r="M29" s="105"/>
      <c r="N29" s="105"/>
      <c r="O29" s="108"/>
    </row>
    <row r="30" spans="1:17">
      <c r="A30" s="107"/>
      <c r="B30" s="156"/>
      <c r="D30" s="102"/>
      <c r="E30" s="240"/>
      <c r="K30" s="104"/>
      <c r="L30" s="102"/>
      <c r="M30" s="105"/>
      <c r="N30" s="105"/>
      <c r="O30" s="108"/>
    </row>
    <row r="31" spans="1:17">
      <c r="A31" s="107"/>
      <c r="B31" s="156"/>
      <c r="D31" s="102"/>
      <c r="E31" s="240"/>
      <c r="K31" s="104"/>
      <c r="L31" s="102"/>
      <c r="M31" s="105"/>
      <c r="N31" s="105"/>
      <c r="O31" s="108"/>
    </row>
    <row r="32" spans="1:17">
      <c r="B32" s="67" t="s">
        <v>333</v>
      </c>
    </row>
    <row r="33" spans="2:2">
      <c r="B33" s="117" t="s">
        <v>332</v>
      </c>
    </row>
    <row r="34" spans="2:2">
      <c r="B34" s="110"/>
    </row>
  </sheetData>
  <mergeCells count="7">
    <mergeCell ref="D2:M2"/>
    <mergeCell ref="A9:A10"/>
    <mergeCell ref="B9:B10"/>
    <mergeCell ref="C9:C10"/>
    <mergeCell ref="D9:D10"/>
    <mergeCell ref="E9:J9"/>
    <mergeCell ref="K9:O9"/>
  </mergeCells>
  <pageMargins left="0.25" right="0.25" top="0.75" bottom="0.75" header="0.3" footer="0.3"/>
  <pageSetup scale="83" orientation="landscape" r:id="rId1"/>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Q33"/>
  <sheetViews>
    <sheetView workbookViewId="0">
      <selection activeCell="K8" sqref="K8:O8"/>
    </sheetView>
  </sheetViews>
  <sheetFormatPr defaultRowHeight="12.75"/>
  <cols>
    <col min="1" max="1" width="4.7109375" style="109" customWidth="1"/>
    <col min="2" max="2" width="46.42578125" style="111" customWidth="1"/>
    <col min="3" max="3" width="6" style="109" customWidth="1"/>
    <col min="4" max="4" width="5.42578125" style="70" customWidth="1"/>
    <col min="5" max="5" width="6.85546875" style="70" customWidth="1"/>
    <col min="6" max="6" width="6.5703125" style="70" customWidth="1"/>
    <col min="7" max="7" width="7.5703125" style="70" customWidth="1"/>
    <col min="8" max="8" width="8.140625" style="70" customWidth="1"/>
    <col min="9" max="10" width="8" style="70" customWidth="1"/>
    <col min="11" max="11" width="7.5703125" style="70" customWidth="1"/>
    <col min="12" max="12" width="8.28515625" style="70" customWidth="1"/>
    <col min="13" max="15" width="9.85546875" style="70" customWidth="1"/>
    <col min="16" max="16384" width="9.140625" style="70"/>
  </cols>
  <sheetData>
    <row r="1" spans="1:17">
      <c r="A1" s="221" t="e">
        <f>#REF!</f>
        <v>#REF!</v>
      </c>
      <c r="B1" s="70"/>
      <c r="C1" s="222"/>
      <c r="D1" s="83" t="s">
        <v>110</v>
      </c>
      <c r="E1" s="223"/>
      <c r="G1" s="224"/>
      <c r="H1" s="223"/>
      <c r="I1" s="223"/>
      <c r="J1" s="223"/>
      <c r="K1" s="225"/>
      <c r="L1" s="223"/>
      <c r="M1" s="223"/>
      <c r="N1" s="223"/>
      <c r="O1" s="223"/>
    </row>
    <row r="2" spans="1:17" ht="30.75" customHeight="1">
      <c r="A2" s="221"/>
      <c r="B2" s="226"/>
      <c r="C2" s="222"/>
      <c r="D2" s="258" t="s">
        <v>141</v>
      </c>
      <c r="E2" s="258"/>
      <c r="F2" s="258"/>
      <c r="G2" s="258"/>
      <c r="H2" s="258"/>
      <c r="I2" s="258"/>
      <c r="J2" s="258"/>
      <c r="K2" s="258"/>
      <c r="L2" s="258"/>
      <c r="M2" s="258"/>
      <c r="N2" s="223"/>
      <c r="O2" s="223"/>
    </row>
    <row r="3" spans="1:17">
      <c r="A3" s="83" t="s">
        <v>156</v>
      </c>
      <c r="B3" s="83"/>
      <c r="C3" s="227"/>
    </row>
    <row r="4" spans="1:17">
      <c r="A4" s="83" t="s">
        <v>157</v>
      </c>
      <c r="B4" s="228"/>
      <c r="C4" s="80"/>
      <c r="D4" s="82"/>
      <c r="E4" s="81"/>
      <c r="F4" s="83"/>
      <c r="G4" s="84"/>
      <c r="H4" s="84"/>
      <c r="I4" s="84"/>
      <c r="J4" s="84"/>
      <c r="K4" s="85"/>
      <c r="L4" s="85"/>
      <c r="M4" s="85"/>
      <c r="N4" s="85"/>
      <c r="O4" s="85"/>
    </row>
    <row r="5" spans="1:17">
      <c r="A5" s="83" t="s">
        <v>340</v>
      </c>
      <c r="B5" s="228"/>
      <c r="C5" s="80"/>
      <c r="D5" s="82"/>
      <c r="E5" s="81"/>
      <c r="F5" s="83"/>
      <c r="G5" s="84"/>
      <c r="H5" s="84"/>
      <c r="I5" s="84"/>
      <c r="J5" s="84"/>
      <c r="K5" s="85"/>
      <c r="L5" s="85"/>
      <c r="M5" s="85"/>
      <c r="N5" s="85"/>
      <c r="O5" s="85"/>
    </row>
    <row r="6" spans="1:17">
      <c r="A6" s="70"/>
      <c r="B6" s="229" t="s">
        <v>155</v>
      </c>
      <c r="C6" s="230"/>
      <c r="D6" s="82"/>
      <c r="E6" s="81"/>
      <c r="F6" s="85"/>
      <c r="G6" s="84"/>
      <c r="H6" s="84"/>
      <c r="I6" s="84"/>
      <c r="J6" s="84"/>
      <c r="L6" s="229" t="s">
        <v>95</v>
      </c>
      <c r="M6" s="231"/>
      <c r="N6" s="232">
        <f>O23</f>
        <v>0</v>
      </c>
      <c r="O6" s="92" t="s">
        <v>12</v>
      </c>
    </row>
    <row r="7" spans="1:17" ht="9.75" customHeight="1">
      <c r="A7" s="233"/>
      <c r="B7" s="70"/>
      <c r="C7" s="233"/>
      <c r="D7" s="234"/>
      <c r="E7" s="229"/>
      <c r="F7" s="229"/>
      <c r="G7" s="229"/>
      <c r="H7" s="229"/>
      <c r="I7" s="229"/>
      <c r="J7" s="229"/>
      <c r="K7" s="85"/>
      <c r="L7" s="70" t="s">
        <v>341</v>
      </c>
      <c r="M7" s="229"/>
      <c r="N7" s="85"/>
      <c r="O7" s="85"/>
    </row>
    <row r="8" spans="1:17" ht="12.75" customHeight="1">
      <c r="A8" s="255" t="s">
        <v>0</v>
      </c>
      <c r="B8" s="255" t="s">
        <v>98</v>
      </c>
      <c r="C8" s="256" t="s">
        <v>6</v>
      </c>
      <c r="D8" s="256" t="s">
        <v>1</v>
      </c>
      <c r="E8" s="255" t="s">
        <v>2</v>
      </c>
      <c r="F8" s="255"/>
      <c r="G8" s="255"/>
      <c r="H8" s="255"/>
      <c r="I8" s="255"/>
      <c r="J8" s="255"/>
      <c r="K8" s="255" t="s">
        <v>3</v>
      </c>
      <c r="L8" s="255"/>
      <c r="M8" s="255"/>
      <c r="N8" s="255"/>
      <c r="O8" s="255"/>
    </row>
    <row r="9" spans="1:17" ht="68.25" customHeight="1">
      <c r="A9" s="255"/>
      <c r="B9" s="255"/>
      <c r="C9" s="256"/>
      <c r="D9" s="256"/>
      <c r="E9" s="218" t="s">
        <v>4</v>
      </c>
      <c r="F9" s="218" t="s">
        <v>117</v>
      </c>
      <c r="G9" s="218" t="s">
        <v>99</v>
      </c>
      <c r="H9" s="218" t="s">
        <v>97</v>
      </c>
      <c r="I9" s="218" t="s">
        <v>100</v>
      </c>
      <c r="J9" s="218" t="s">
        <v>101</v>
      </c>
      <c r="K9" s="218" t="s">
        <v>5</v>
      </c>
      <c r="L9" s="218" t="s">
        <v>102</v>
      </c>
      <c r="M9" s="218" t="s">
        <v>97</v>
      </c>
      <c r="N9" s="218" t="s">
        <v>103</v>
      </c>
      <c r="O9" s="218" t="s">
        <v>104</v>
      </c>
    </row>
    <row r="10" spans="1:17" s="71" customFormat="1" ht="29.25" customHeight="1">
      <c r="A10" s="164">
        <v>1</v>
      </c>
      <c r="B10" s="165" t="s">
        <v>142</v>
      </c>
      <c r="C10" s="166" t="s">
        <v>111</v>
      </c>
      <c r="D10" s="192">
        <v>1</v>
      </c>
      <c r="E10" s="193"/>
      <c r="F10" s="193"/>
      <c r="G10" s="193"/>
      <c r="H10" s="193"/>
      <c r="I10" s="193">
        <f>SUM(G10*10%)</f>
        <v>0</v>
      </c>
      <c r="J10" s="193">
        <f>ROUND(G10+H10+I10,2)</f>
        <v>0</v>
      </c>
      <c r="K10" s="193">
        <f>SUM(D10*E10)</f>
        <v>0</v>
      </c>
      <c r="L10" s="193">
        <f>SUM(D10*G10)</f>
        <v>0</v>
      </c>
      <c r="M10" s="193">
        <f>SUM(D10*H10)</f>
        <v>0</v>
      </c>
      <c r="N10" s="193">
        <f>SUM(D10*I10)</f>
        <v>0</v>
      </c>
      <c r="O10" s="193">
        <f>SUM(L10:N10)</f>
        <v>0</v>
      </c>
      <c r="P10" s="70"/>
      <c r="Q10" s="208"/>
    </row>
    <row r="11" spans="1:17" s="71" customFormat="1">
      <c r="A11" s="164">
        <v>2</v>
      </c>
      <c r="B11" s="165" t="s">
        <v>153</v>
      </c>
      <c r="C11" s="166" t="s">
        <v>17</v>
      </c>
      <c r="D11" s="192">
        <v>70</v>
      </c>
      <c r="E11" s="193"/>
      <c r="F11" s="193"/>
      <c r="G11" s="193"/>
      <c r="H11" s="193"/>
      <c r="I11" s="193">
        <f>SUM(G11*10%)</f>
        <v>0</v>
      </c>
      <c r="J11" s="193">
        <f t="shared" ref="J11:J14" si="0">ROUND(G11+H11+I11,2)</f>
        <v>0</v>
      </c>
      <c r="K11" s="193">
        <f t="shared" ref="K11:K22" si="1">SUM(D11*E11)</f>
        <v>0</v>
      </c>
      <c r="L11" s="193">
        <f t="shared" ref="L11:L22" si="2">SUM(D11*G11)</f>
        <v>0</v>
      </c>
      <c r="M11" s="193">
        <f t="shared" ref="M11:M22" si="3">SUM(D11*H11)</f>
        <v>0</v>
      </c>
      <c r="N11" s="193">
        <f t="shared" ref="N11:N22" si="4">SUM(D11*I11)</f>
        <v>0</v>
      </c>
      <c r="O11" s="193">
        <f t="shared" ref="O11:O22" si="5">SUM(L11:N11)</f>
        <v>0</v>
      </c>
      <c r="P11" s="70"/>
      <c r="Q11" s="208"/>
    </row>
    <row r="12" spans="1:17" s="71" customFormat="1">
      <c r="A12" s="164">
        <v>3</v>
      </c>
      <c r="B12" s="165" t="s">
        <v>143</v>
      </c>
      <c r="C12" s="166" t="s">
        <v>111</v>
      </c>
      <c r="D12" s="192">
        <v>1</v>
      </c>
      <c r="E12" s="193"/>
      <c r="F12" s="193"/>
      <c r="G12" s="193"/>
      <c r="H12" s="193"/>
      <c r="I12" s="193">
        <f>SUM(G12*10%)</f>
        <v>0</v>
      </c>
      <c r="J12" s="193">
        <f t="shared" si="0"/>
        <v>0</v>
      </c>
      <c r="K12" s="193">
        <f t="shared" si="1"/>
        <v>0</v>
      </c>
      <c r="L12" s="193">
        <f t="shared" si="2"/>
        <v>0</v>
      </c>
      <c r="M12" s="193">
        <f t="shared" si="3"/>
        <v>0</v>
      </c>
      <c r="N12" s="193">
        <f t="shared" si="4"/>
        <v>0</v>
      </c>
      <c r="O12" s="193">
        <f t="shared" si="5"/>
        <v>0</v>
      </c>
      <c r="P12" s="70"/>
      <c r="Q12" s="208"/>
    </row>
    <row r="13" spans="1:17" s="71" customFormat="1">
      <c r="A13" s="164">
        <v>4</v>
      </c>
      <c r="B13" s="165" t="s">
        <v>144</v>
      </c>
      <c r="C13" s="166" t="s">
        <v>145</v>
      </c>
      <c r="D13" s="192">
        <v>1</v>
      </c>
      <c r="E13" s="193"/>
      <c r="F13" s="193"/>
      <c r="G13" s="193"/>
      <c r="H13" s="193"/>
      <c r="I13" s="193">
        <f>SUM(G13*10%)</f>
        <v>0</v>
      </c>
      <c r="J13" s="193">
        <f t="shared" si="0"/>
        <v>0</v>
      </c>
      <c r="K13" s="193">
        <f t="shared" si="1"/>
        <v>0</v>
      </c>
      <c r="L13" s="193">
        <f t="shared" si="2"/>
        <v>0</v>
      </c>
      <c r="M13" s="193">
        <f t="shared" si="3"/>
        <v>0</v>
      </c>
      <c r="N13" s="193">
        <f t="shared" si="4"/>
        <v>0</v>
      </c>
      <c r="O13" s="193">
        <f t="shared" si="5"/>
        <v>0</v>
      </c>
      <c r="P13" s="70"/>
      <c r="Q13" s="208"/>
    </row>
    <row r="14" spans="1:17" s="71" customFormat="1">
      <c r="A14" s="164">
        <v>5</v>
      </c>
      <c r="B14" s="165" t="s">
        <v>146</v>
      </c>
      <c r="C14" s="166" t="s">
        <v>111</v>
      </c>
      <c r="D14" s="192">
        <v>3</v>
      </c>
      <c r="E14" s="193"/>
      <c r="F14" s="193"/>
      <c r="G14" s="193"/>
      <c r="H14" s="193"/>
      <c r="I14" s="193">
        <f>SUM(G14*10%)</f>
        <v>0</v>
      </c>
      <c r="J14" s="193">
        <f t="shared" si="0"/>
        <v>0</v>
      </c>
      <c r="K14" s="193">
        <f t="shared" si="1"/>
        <v>0</v>
      </c>
      <c r="L14" s="193">
        <f t="shared" si="2"/>
        <v>0</v>
      </c>
      <c r="M14" s="193">
        <f t="shared" si="3"/>
        <v>0</v>
      </c>
      <c r="N14" s="193">
        <f t="shared" si="4"/>
        <v>0</v>
      </c>
      <c r="O14" s="193">
        <f t="shared" si="5"/>
        <v>0</v>
      </c>
      <c r="P14" s="70"/>
      <c r="Q14" s="208"/>
    </row>
    <row r="15" spans="1:17" s="71" customFormat="1">
      <c r="A15" s="164">
        <v>6</v>
      </c>
      <c r="B15" s="165" t="s">
        <v>147</v>
      </c>
      <c r="C15" s="166" t="s">
        <v>112</v>
      </c>
      <c r="D15" s="192">
        <v>1</v>
      </c>
      <c r="E15" s="193"/>
      <c r="F15" s="193"/>
      <c r="G15" s="193"/>
      <c r="H15" s="193"/>
      <c r="I15" s="193"/>
      <c r="J15" s="193"/>
      <c r="K15" s="193">
        <f t="shared" si="1"/>
        <v>0</v>
      </c>
      <c r="L15" s="193">
        <f t="shared" si="2"/>
        <v>0</v>
      </c>
      <c r="M15" s="193">
        <f t="shared" si="3"/>
        <v>0</v>
      </c>
      <c r="N15" s="193">
        <f t="shared" si="4"/>
        <v>0</v>
      </c>
      <c r="O15" s="193">
        <f t="shared" si="5"/>
        <v>0</v>
      </c>
      <c r="P15" s="70"/>
      <c r="Q15" s="208"/>
    </row>
    <row r="16" spans="1:17" s="71" customFormat="1" ht="25.5">
      <c r="A16" s="164">
        <v>7</v>
      </c>
      <c r="B16" s="165" t="s">
        <v>148</v>
      </c>
      <c r="C16" s="166" t="s">
        <v>149</v>
      </c>
      <c r="D16" s="192">
        <v>3</v>
      </c>
      <c r="E16" s="193"/>
      <c r="F16" s="193"/>
      <c r="G16" s="193"/>
      <c r="H16" s="193"/>
      <c r="I16" s="193"/>
      <c r="J16" s="193"/>
      <c r="K16" s="193">
        <f t="shared" si="1"/>
        <v>0</v>
      </c>
      <c r="L16" s="193">
        <f t="shared" si="2"/>
        <v>0</v>
      </c>
      <c r="M16" s="193">
        <f t="shared" si="3"/>
        <v>0</v>
      </c>
      <c r="N16" s="193">
        <f t="shared" si="4"/>
        <v>0</v>
      </c>
      <c r="O16" s="193">
        <f t="shared" si="5"/>
        <v>0</v>
      </c>
      <c r="P16" s="70"/>
      <c r="Q16" s="208"/>
    </row>
    <row r="17" spans="1:17" s="71" customFormat="1">
      <c r="A17" s="164">
        <v>8</v>
      </c>
      <c r="B17" s="165" t="s">
        <v>150</v>
      </c>
      <c r="C17" s="166" t="s">
        <v>15</v>
      </c>
      <c r="D17" s="192">
        <v>20</v>
      </c>
      <c r="E17" s="193"/>
      <c r="F17" s="193"/>
      <c r="G17" s="193"/>
      <c r="H17" s="193"/>
      <c r="I17" s="193"/>
      <c r="J17" s="193"/>
      <c r="K17" s="193">
        <f t="shared" si="1"/>
        <v>0</v>
      </c>
      <c r="L17" s="193">
        <f t="shared" si="2"/>
        <v>0</v>
      </c>
      <c r="M17" s="193">
        <f t="shared" si="3"/>
        <v>0</v>
      </c>
      <c r="N17" s="193">
        <f t="shared" si="4"/>
        <v>0</v>
      </c>
      <c r="O17" s="193">
        <f t="shared" si="5"/>
        <v>0</v>
      </c>
      <c r="P17" s="70"/>
      <c r="Q17" s="208"/>
    </row>
    <row r="18" spans="1:17" s="71" customFormat="1">
      <c r="A18" s="164">
        <v>9</v>
      </c>
      <c r="B18" s="165" t="s">
        <v>151</v>
      </c>
      <c r="C18" s="166" t="s">
        <v>111</v>
      </c>
      <c r="D18" s="192">
        <v>1</v>
      </c>
      <c r="E18" s="193"/>
      <c r="F18" s="193"/>
      <c r="G18" s="193"/>
      <c r="H18" s="193"/>
      <c r="I18" s="193"/>
      <c r="J18" s="193"/>
      <c r="K18" s="193">
        <f t="shared" si="1"/>
        <v>0</v>
      </c>
      <c r="L18" s="193">
        <f t="shared" si="2"/>
        <v>0</v>
      </c>
      <c r="M18" s="193">
        <f t="shared" si="3"/>
        <v>0</v>
      </c>
      <c r="N18" s="193">
        <f t="shared" si="4"/>
        <v>0</v>
      </c>
      <c r="O18" s="193">
        <f t="shared" si="5"/>
        <v>0</v>
      </c>
      <c r="P18" s="70"/>
      <c r="Q18" s="208"/>
    </row>
    <row r="19" spans="1:17" s="71" customFormat="1">
      <c r="A19" s="164">
        <v>10</v>
      </c>
      <c r="B19" s="165" t="s">
        <v>152</v>
      </c>
      <c r="C19" s="166" t="s">
        <v>111</v>
      </c>
      <c r="D19" s="192">
        <v>1</v>
      </c>
      <c r="E19" s="193"/>
      <c r="F19" s="193"/>
      <c r="G19" s="193"/>
      <c r="H19" s="193"/>
      <c r="I19" s="193"/>
      <c r="J19" s="193"/>
      <c r="K19" s="193">
        <f t="shared" si="1"/>
        <v>0</v>
      </c>
      <c r="L19" s="193">
        <f t="shared" si="2"/>
        <v>0</v>
      </c>
      <c r="M19" s="193">
        <f t="shared" si="3"/>
        <v>0</v>
      </c>
      <c r="N19" s="193">
        <f t="shared" si="4"/>
        <v>0</v>
      </c>
      <c r="O19" s="193">
        <f t="shared" si="5"/>
        <v>0</v>
      </c>
      <c r="P19" s="70"/>
      <c r="Q19" s="208"/>
    </row>
    <row r="20" spans="1:17" s="71" customFormat="1">
      <c r="A20" s="164">
        <v>11</v>
      </c>
      <c r="B20" s="165" t="s">
        <v>320</v>
      </c>
      <c r="C20" s="166" t="s">
        <v>15</v>
      </c>
      <c r="D20" s="192">
        <v>100</v>
      </c>
      <c r="E20" s="193"/>
      <c r="F20" s="193"/>
      <c r="G20" s="193"/>
      <c r="H20" s="193"/>
      <c r="I20" s="193"/>
      <c r="J20" s="193"/>
      <c r="K20" s="193">
        <f t="shared" si="1"/>
        <v>0</v>
      </c>
      <c r="L20" s="193">
        <f t="shared" si="2"/>
        <v>0</v>
      </c>
      <c r="M20" s="193">
        <f t="shared" si="3"/>
        <v>0</v>
      </c>
      <c r="N20" s="193">
        <f t="shared" si="4"/>
        <v>0</v>
      </c>
      <c r="O20" s="193">
        <f t="shared" si="5"/>
        <v>0</v>
      </c>
      <c r="P20" s="70"/>
      <c r="Q20" s="208"/>
    </row>
    <row r="21" spans="1:17" s="71" customFormat="1">
      <c r="A21" s="164">
        <v>12</v>
      </c>
      <c r="B21" s="165" t="s">
        <v>321</v>
      </c>
      <c r="C21" s="166" t="s">
        <v>149</v>
      </c>
      <c r="D21" s="192">
        <v>3</v>
      </c>
      <c r="E21" s="193"/>
      <c r="F21" s="193"/>
      <c r="G21" s="193"/>
      <c r="H21" s="193"/>
      <c r="I21" s="193"/>
      <c r="J21" s="193"/>
      <c r="K21" s="193">
        <f t="shared" si="1"/>
        <v>0</v>
      </c>
      <c r="L21" s="193">
        <f t="shared" si="2"/>
        <v>0</v>
      </c>
      <c r="M21" s="193">
        <f t="shared" si="3"/>
        <v>0</v>
      </c>
      <c r="N21" s="193">
        <f t="shared" si="4"/>
        <v>0</v>
      </c>
      <c r="O21" s="193">
        <f t="shared" si="5"/>
        <v>0</v>
      </c>
      <c r="P21" s="70"/>
      <c r="Q21" s="208"/>
    </row>
    <row r="22" spans="1:17" s="71" customFormat="1">
      <c r="A22" s="164">
        <v>13</v>
      </c>
      <c r="B22" s="165" t="s">
        <v>322</v>
      </c>
      <c r="C22" s="166" t="s">
        <v>149</v>
      </c>
      <c r="D22" s="192">
        <v>2</v>
      </c>
      <c r="E22" s="193"/>
      <c r="F22" s="193"/>
      <c r="G22" s="193"/>
      <c r="H22" s="193"/>
      <c r="I22" s="193"/>
      <c r="J22" s="193"/>
      <c r="K22" s="193">
        <f t="shared" si="1"/>
        <v>0</v>
      </c>
      <c r="L22" s="193">
        <f t="shared" si="2"/>
        <v>0</v>
      </c>
      <c r="M22" s="193">
        <f t="shared" si="3"/>
        <v>0</v>
      </c>
      <c r="N22" s="193">
        <f t="shared" si="4"/>
        <v>0</v>
      </c>
      <c r="O22" s="193">
        <f t="shared" si="5"/>
        <v>0</v>
      </c>
      <c r="P22" s="70"/>
      <c r="Q22" s="208"/>
    </row>
    <row r="23" spans="1:17" ht="25.5">
      <c r="A23" s="121"/>
      <c r="B23" s="122" t="s">
        <v>118</v>
      </c>
      <c r="C23" s="123"/>
      <c r="D23" s="123"/>
      <c r="E23" s="95"/>
      <c r="F23" s="95"/>
      <c r="G23" s="112"/>
      <c r="H23" s="69"/>
      <c r="I23" s="112"/>
      <c r="J23" s="112"/>
      <c r="K23" s="96">
        <f>SUM(K10:K22)</f>
        <v>0</v>
      </c>
      <c r="L23" s="96">
        <f>SUM(L10:L22)</f>
        <v>0</v>
      </c>
      <c r="M23" s="96">
        <f>SUM(M10:M22)</f>
        <v>0</v>
      </c>
      <c r="N23" s="96">
        <f>SUM(N10:N22)</f>
        <v>0</v>
      </c>
      <c r="O23" s="96">
        <f>SUM(O10:O22)</f>
        <v>0</v>
      </c>
    </row>
    <row r="24" spans="1:17" ht="6.75" customHeight="1">
      <c r="A24" s="97"/>
      <c r="B24" s="98"/>
      <c r="C24" s="99"/>
      <c r="D24" s="100"/>
      <c r="E24" s="100"/>
      <c r="F24" s="100"/>
      <c r="G24" s="100"/>
      <c r="H24" s="100"/>
      <c r="I24" s="100"/>
      <c r="J24" s="100"/>
      <c r="K24" s="100"/>
      <c r="L24" s="100"/>
      <c r="M24" s="100"/>
      <c r="N24" s="100"/>
    </row>
    <row r="25" spans="1:17" ht="9" customHeight="1">
      <c r="A25" s="97"/>
      <c r="B25" s="239"/>
      <c r="D25" s="102"/>
      <c r="E25" s="240"/>
      <c r="K25" s="104"/>
      <c r="L25" s="102"/>
      <c r="M25" s="105"/>
      <c r="N25" s="106"/>
    </row>
    <row r="26" spans="1:17" ht="5.25" customHeight="1">
      <c r="A26" s="107"/>
      <c r="B26" s="239"/>
      <c r="D26" s="102"/>
      <c r="E26" s="240"/>
      <c r="K26" s="104"/>
      <c r="L26" s="102"/>
      <c r="M26" s="105"/>
      <c r="N26" s="105"/>
      <c r="O26" s="108"/>
    </row>
    <row r="27" spans="1:17">
      <c r="A27" s="107"/>
      <c r="B27" s="67" t="s">
        <v>334</v>
      </c>
      <c r="D27" s="102"/>
      <c r="E27" s="240"/>
      <c r="K27" s="104"/>
      <c r="L27" s="102"/>
      <c r="M27" s="105"/>
      <c r="N27" s="105"/>
      <c r="O27" s="108"/>
    </row>
    <row r="28" spans="1:17">
      <c r="A28" s="107"/>
      <c r="B28" s="156" t="s">
        <v>331</v>
      </c>
      <c r="D28" s="102"/>
      <c r="E28" s="240"/>
      <c r="K28" s="104"/>
      <c r="L28" s="102"/>
      <c r="M28" s="105"/>
      <c r="N28" s="105"/>
      <c r="O28" s="108"/>
    </row>
    <row r="29" spans="1:17" ht="7.5" customHeight="1">
      <c r="A29" s="107"/>
      <c r="B29" s="156"/>
      <c r="D29" s="102"/>
      <c r="E29" s="240"/>
      <c r="K29" s="104"/>
      <c r="L29" s="102"/>
      <c r="M29" s="105"/>
      <c r="N29" s="105"/>
      <c r="O29" s="108"/>
    </row>
    <row r="30" spans="1:17" ht="8.25" customHeight="1">
      <c r="A30" s="107"/>
      <c r="B30" s="156"/>
      <c r="D30" s="102"/>
      <c r="E30" s="240"/>
      <c r="K30" s="104"/>
      <c r="L30" s="102"/>
      <c r="M30" s="105"/>
      <c r="N30" s="105"/>
      <c r="O30" s="108"/>
    </row>
    <row r="31" spans="1:17">
      <c r="B31" s="67" t="s">
        <v>333</v>
      </c>
    </row>
    <row r="32" spans="1:17">
      <c r="B32" s="117" t="s">
        <v>332</v>
      </c>
    </row>
    <row r="33" spans="2:2">
      <c r="B33" s="110"/>
    </row>
  </sheetData>
  <mergeCells count="7">
    <mergeCell ref="D2:M2"/>
    <mergeCell ref="A8:A9"/>
    <mergeCell ref="B8:B9"/>
    <mergeCell ref="C8:C9"/>
    <mergeCell ref="D8:D9"/>
    <mergeCell ref="E8:J8"/>
    <mergeCell ref="K8:O8"/>
  </mergeCells>
  <pageMargins left="0.25" right="0.25" top="0.75" bottom="0.75" header="0.3" footer="0.3"/>
  <pageSetup scale="85" orientation="landscape"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0"/>
  <sheetViews>
    <sheetView topLeftCell="A83" workbookViewId="0">
      <selection activeCell="B115" sqref="B115"/>
    </sheetView>
  </sheetViews>
  <sheetFormatPr defaultRowHeight="12.75"/>
  <cols>
    <col min="1" max="1" width="6.5703125" style="2" customWidth="1"/>
    <col min="2" max="2" width="60" style="33" customWidth="1"/>
    <col min="3" max="3" width="5.140625" style="33" hidden="1" customWidth="1"/>
    <col min="4" max="4" width="4.7109375" style="2" customWidth="1"/>
    <col min="5" max="5" width="7.5703125" style="3" hidden="1" customWidth="1"/>
    <col min="6" max="6" width="7" style="3" customWidth="1"/>
    <col min="7" max="7" width="8.5703125" style="3" customWidth="1"/>
    <col min="8" max="8" width="8.85546875" style="3" customWidth="1"/>
    <col min="9" max="9" width="10" style="3" customWidth="1"/>
    <col min="10" max="10" width="9.5703125" style="3" customWidth="1"/>
    <col min="11" max="11" width="9.140625" style="3"/>
    <col min="12" max="12" width="24.7109375" style="3" customWidth="1"/>
    <col min="13" max="16384" width="9.140625" style="3"/>
  </cols>
  <sheetData>
    <row r="1" spans="1:10" s="46" customFormat="1">
      <c r="A1" s="11"/>
      <c r="B1" s="39" t="s">
        <v>24</v>
      </c>
      <c r="C1" s="11"/>
      <c r="D1" s="11"/>
      <c r="E1" s="11"/>
      <c r="F1" s="11"/>
      <c r="G1" s="11" t="s">
        <v>83</v>
      </c>
      <c r="H1" s="11" t="s">
        <v>84</v>
      </c>
      <c r="I1" s="11" t="s">
        <v>85</v>
      </c>
      <c r="J1" s="11" t="s">
        <v>86</v>
      </c>
    </row>
    <row r="2" spans="1:10">
      <c r="A2" s="10">
        <v>1</v>
      </c>
      <c r="B2" s="38" t="s">
        <v>25</v>
      </c>
      <c r="C2" s="38"/>
      <c r="D2" s="42" t="s">
        <v>18</v>
      </c>
      <c r="E2" s="42"/>
      <c r="F2" s="43">
        <v>6</v>
      </c>
      <c r="G2" s="41"/>
      <c r="H2" s="34"/>
      <c r="I2" s="34"/>
      <c r="J2" s="34"/>
    </row>
    <row r="3" spans="1:10" s="46" customFormat="1" ht="38.25">
      <c r="A3" s="11"/>
      <c r="B3" s="11" t="s">
        <v>26</v>
      </c>
      <c r="C3" s="11"/>
      <c r="D3" s="11" t="s">
        <v>18</v>
      </c>
      <c r="E3" s="11"/>
      <c r="F3" s="12">
        <v>1</v>
      </c>
      <c r="G3" s="41">
        <v>5.5880000000000001</v>
      </c>
      <c r="H3" s="34">
        <v>2.75</v>
      </c>
      <c r="I3" s="34">
        <f>(G3+G3+H3+H3)*F3</f>
        <v>16.676000000000002</v>
      </c>
      <c r="J3" s="34">
        <f>G3*F3</f>
        <v>5.5880000000000001</v>
      </c>
    </row>
    <row r="4" spans="1:10" s="46" customFormat="1" ht="38.25">
      <c r="A4" s="11"/>
      <c r="B4" s="11" t="s">
        <v>28</v>
      </c>
      <c r="C4" s="11"/>
      <c r="D4" s="11" t="s">
        <v>18</v>
      </c>
      <c r="E4" s="11"/>
      <c r="F4" s="12">
        <v>2</v>
      </c>
      <c r="G4" s="41">
        <v>6.05</v>
      </c>
      <c r="H4" s="34">
        <v>2.6</v>
      </c>
      <c r="I4" s="34">
        <f>(G4+G4+H4+H4)*F4</f>
        <v>34.6</v>
      </c>
      <c r="J4" s="34">
        <f>G4*F4</f>
        <v>12.1</v>
      </c>
    </row>
    <row r="5" spans="1:10" s="46" customFormat="1" ht="38.25">
      <c r="A5" s="11"/>
      <c r="B5" s="11" t="s">
        <v>29</v>
      </c>
      <c r="C5" s="11"/>
      <c r="D5" s="11" t="s">
        <v>18</v>
      </c>
      <c r="E5" s="11"/>
      <c r="F5" s="12">
        <v>1</v>
      </c>
      <c r="G5" s="41">
        <v>5.5</v>
      </c>
      <c r="H5" s="34">
        <v>2.6</v>
      </c>
      <c r="I5" s="34">
        <f>(G5+G5+H5+H5)*F5</f>
        <v>16.2</v>
      </c>
      <c r="J5" s="34">
        <f>G5*F5</f>
        <v>5.5</v>
      </c>
    </row>
    <row r="6" spans="1:10" s="46" customFormat="1" ht="38.25">
      <c r="A6" s="11"/>
      <c r="B6" s="11" t="s">
        <v>30</v>
      </c>
      <c r="C6" s="11"/>
      <c r="D6" s="11" t="s">
        <v>18</v>
      </c>
      <c r="E6" s="11"/>
      <c r="F6" s="12">
        <v>1</v>
      </c>
      <c r="G6" s="41">
        <v>2.35</v>
      </c>
      <c r="H6" s="34">
        <v>1.1499999999999999</v>
      </c>
      <c r="I6" s="34">
        <f>(G6+G6+H6+H6)*F6</f>
        <v>7</v>
      </c>
      <c r="J6" s="34">
        <f>G6*F6</f>
        <v>2.35</v>
      </c>
    </row>
    <row r="7" spans="1:10" s="46" customFormat="1" ht="38.25">
      <c r="A7" s="11"/>
      <c r="B7" s="11" t="s">
        <v>31</v>
      </c>
      <c r="C7" s="11"/>
      <c r="D7" s="11" t="s">
        <v>18</v>
      </c>
      <c r="E7" s="11"/>
      <c r="F7" s="12">
        <v>1</v>
      </c>
      <c r="G7" s="41">
        <v>4.2</v>
      </c>
      <c r="H7" s="34">
        <v>1.1499999999999999</v>
      </c>
      <c r="I7" s="34">
        <f>(G7+G7+H7+H7)*F7</f>
        <v>10.700000000000001</v>
      </c>
      <c r="J7" s="34">
        <f>G7*F7</f>
        <v>4.2</v>
      </c>
    </row>
    <row r="8" spans="1:10" s="46" customFormat="1">
      <c r="A8" s="11"/>
      <c r="B8" s="52"/>
      <c r="C8" s="11"/>
      <c r="D8" s="11"/>
      <c r="E8" s="11"/>
      <c r="F8" s="12"/>
      <c r="G8" s="41"/>
      <c r="H8" s="34"/>
      <c r="I8" s="34"/>
      <c r="J8" s="34"/>
    </row>
    <row r="9" spans="1:10" s="46" customFormat="1">
      <c r="A9" s="11"/>
      <c r="B9" s="50"/>
      <c r="C9" s="11"/>
      <c r="D9" s="11"/>
      <c r="E9" s="11"/>
      <c r="F9" s="12"/>
      <c r="G9" s="41"/>
      <c r="H9" s="34"/>
      <c r="I9" s="49">
        <f>SUM(I3:I7)</f>
        <v>85.176000000000002</v>
      </c>
      <c r="J9" s="49">
        <f>SUM(J3:J7)</f>
        <v>29.738</v>
      </c>
    </row>
    <row r="10" spans="1:10" s="46" customFormat="1">
      <c r="A10" s="11"/>
      <c r="B10" s="50"/>
      <c r="C10" s="11"/>
      <c r="D10" s="11"/>
      <c r="E10" s="11"/>
      <c r="F10" s="12"/>
      <c r="G10" s="41"/>
      <c r="H10" s="34"/>
      <c r="I10" s="34"/>
      <c r="J10" s="34"/>
    </row>
    <row r="11" spans="1:10" s="46" customFormat="1" ht="40.5" customHeight="1">
      <c r="A11" s="11"/>
      <c r="B11" s="11" t="s">
        <v>91</v>
      </c>
      <c r="C11" s="11"/>
      <c r="D11" s="51" t="s">
        <v>18</v>
      </c>
      <c r="E11" s="11"/>
      <c r="F11" s="12">
        <v>1</v>
      </c>
      <c r="G11" s="41">
        <v>3.58</v>
      </c>
      <c r="H11" s="34">
        <v>1.7</v>
      </c>
      <c r="I11" s="34">
        <f>(G11+G11+H11+H11)*F11</f>
        <v>10.559999999999999</v>
      </c>
      <c r="J11" s="34">
        <f>G11*F11</f>
        <v>3.58</v>
      </c>
    </row>
    <row r="12" spans="1:10" s="46" customFormat="1" ht="40.5" customHeight="1">
      <c r="A12" s="11"/>
      <c r="B12" s="11" t="s">
        <v>93</v>
      </c>
      <c r="C12" s="11"/>
      <c r="D12" s="51" t="s">
        <v>18</v>
      </c>
      <c r="E12" s="11"/>
      <c r="F12" s="12">
        <v>2</v>
      </c>
      <c r="G12" s="41">
        <v>1.35</v>
      </c>
      <c r="H12" s="34">
        <v>1.7</v>
      </c>
      <c r="I12" s="34">
        <f>(G12+G12+H12+H12)*F12</f>
        <v>12.200000000000001</v>
      </c>
      <c r="J12" s="34">
        <f>G12*F12</f>
        <v>2.7</v>
      </c>
    </row>
    <row r="13" spans="1:10" s="46" customFormat="1" ht="40.5" customHeight="1">
      <c r="A13" s="11"/>
      <c r="B13" s="11" t="s">
        <v>92</v>
      </c>
      <c r="C13" s="11"/>
      <c r="D13" s="51" t="s">
        <v>18</v>
      </c>
      <c r="E13" s="11"/>
      <c r="F13" s="12">
        <v>2</v>
      </c>
      <c r="G13" s="41">
        <v>4.8</v>
      </c>
      <c r="H13" s="34">
        <v>1.7</v>
      </c>
      <c r="I13" s="34">
        <f>(G13+G13+H13+H13)*F13</f>
        <v>25.999999999999996</v>
      </c>
      <c r="J13" s="34">
        <f>G13*F13</f>
        <v>9.6</v>
      </c>
    </row>
    <row r="14" spans="1:10" s="46" customFormat="1" ht="40.5" customHeight="1">
      <c r="A14" s="11"/>
      <c r="B14" s="11" t="s">
        <v>94</v>
      </c>
      <c r="C14" s="11"/>
      <c r="D14" s="51" t="s">
        <v>18</v>
      </c>
      <c r="E14" s="11"/>
      <c r="F14" s="12">
        <v>2</v>
      </c>
      <c r="G14" s="41">
        <v>1.35</v>
      </c>
      <c r="H14" s="34">
        <v>1.63</v>
      </c>
      <c r="I14" s="34">
        <f>(G14+G14+H14+H14)*F14</f>
        <v>11.92</v>
      </c>
      <c r="J14" s="34">
        <f>G14*F14</f>
        <v>2.7</v>
      </c>
    </row>
    <row r="15" spans="1:10" s="46" customFormat="1">
      <c r="A15" s="11"/>
      <c r="B15" s="50"/>
      <c r="C15" s="11"/>
      <c r="D15" s="11"/>
      <c r="E15" s="11"/>
      <c r="F15" s="12"/>
      <c r="G15" s="41"/>
      <c r="H15" s="34"/>
      <c r="I15" s="49">
        <f>SUM(I9:I14)</f>
        <v>145.85599999999999</v>
      </c>
      <c r="J15" s="49">
        <f>SUM(J9:J14)</f>
        <v>48.318000000000005</v>
      </c>
    </row>
    <row r="16" spans="1:10" s="46" customFormat="1">
      <c r="A16" s="11"/>
      <c r="B16" s="39" t="s">
        <v>41</v>
      </c>
      <c r="C16" s="11"/>
      <c r="D16" s="11"/>
      <c r="E16" s="11"/>
      <c r="F16" s="12"/>
      <c r="G16" s="11"/>
      <c r="H16" s="11"/>
      <c r="J16" s="34"/>
    </row>
    <row r="17" spans="1:10">
      <c r="A17" s="10">
        <v>4</v>
      </c>
      <c r="B17" s="38" t="s">
        <v>27</v>
      </c>
      <c r="C17" s="38"/>
      <c r="D17" s="42" t="s">
        <v>18</v>
      </c>
      <c r="E17" s="42"/>
      <c r="F17" s="43">
        <v>15</v>
      </c>
      <c r="G17" s="41"/>
      <c r="H17" s="34"/>
      <c r="I17" s="34"/>
      <c r="J17" s="34" t="s">
        <v>90</v>
      </c>
    </row>
    <row r="18" spans="1:10" s="46" customFormat="1" ht="51">
      <c r="A18" s="11"/>
      <c r="B18" s="11" t="s">
        <v>88</v>
      </c>
      <c r="C18" s="11"/>
      <c r="D18" s="11" t="s">
        <v>18</v>
      </c>
      <c r="E18" s="11"/>
      <c r="F18" s="12">
        <v>1</v>
      </c>
      <c r="G18" s="11">
        <v>1</v>
      </c>
      <c r="H18" s="11">
        <v>2.1</v>
      </c>
      <c r="I18" s="34">
        <f t="shared" ref="I18:I26" si="0">(G18+G18+H18+H18)*F18</f>
        <v>6.1999999999999993</v>
      </c>
      <c r="J18" s="34">
        <f>F18*(G18+H18+H18)</f>
        <v>5.2</v>
      </c>
    </row>
    <row r="19" spans="1:10" s="46" customFormat="1" ht="51">
      <c r="A19" s="11"/>
      <c r="B19" s="11" t="s">
        <v>58</v>
      </c>
      <c r="C19" s="11"/>
      <c r="D19" s="11" t="s">
        <v>18</v>
      </c>
      <c r="E19" s="11"/>
      <c r="F19" s="12">
        <v>1</v>
      </c>
      <c r="G19" s="11">
        <v>1</v>
      </c>
      <c r="H19" s="11">
        <v>2.1</v>
      </c>
      <c r="I19" s="34">
        <f t="shared" si="0"/>
        <v>6.1999999999999993</v>
      </c>
      <c r="J19" s="34">
        <f t="shared" ref="J19:J26" si="1">F19*(G19+H19+H19)</f>
        <v>5.2</v>
      </c>
    </row>
    <row r="20" spans="1:10" s="46" customFormat="1" ht="51">
      <c r="A20" s="11"/>
      <c r="B20" s="11" t="s">
        <v>59</v>
      </c>
      <c r="C20" s="11"/>
      <c r="D20" s="11" t="s">
        <v>18</v>
      </c>
      <c r="E20" s="11"/>
      <c r="F20" s="12">
        <v>2</v>
      </c>
      <c r="G20" s="11">
        <v>1.8</v>
      </c>
      <c r="H20" s="11">
        <v>2.1</v>
      </c>
      <c r="I20" s="34">
        <f t="shared" si="0"/>
        <v>15.600000000000001</v>
      </c>
      <c r="J20" s="34">
        <f t="shared" si="1"/>
        <v>12</v>
      </c>
    </row>
    <row r="21" spans="1:10" s="46" customFormat="1" ht="51">
      <c r="A21" s="11"/>
      <c r="B21" s="11" t="s">
        <v>60</v>
      </c>
      <c r="C21" s="11"/>
      <c r="D21" s="11" t="s">
        <v>18</v>
      </c>
      <c r="E21" s="11"/>
      <c r="F21" s="12">
        <v>1</v>
      </c>
      <c r="G21" s="11">
        <v>2.2000000000000002</v>
      </c>
      <c r="H21" s="11">
        <v>2.1</v>
      </c>
      <c r="I21" s="34">
        <f t="shared" si="0"/>
        <v>8.6</v>
      </c>
      <c r="J21" s="34">
        <f t="shared" si="1"/>
        <v>6.4</v>
      </c>
    </row>
    <row r="22" spans="1:10" s="46" customFormat="1" ht="51">
      <c r="A22" s="11"/>
      <c r="B22" s="11" t="s">
        <v>51</v>
      </c>
      <c r="C22" s="11"/>
      <c r="D22" s="11" t="s">
        <v>18</v>
      </c>
      <c r="E22" s="11"/>
      <c r="F22" s="12">
        <v>1</v>
      </c>
      <c r="G22" s="11">
        <v>2.4</v>
      </c>
      <c r="H22" s="11">
        <v>2.4</v>
      </c>
      <c r="I22" s="34">
        <f t="shared" si="0"/>
        <v>9.6</v>
      </c>
      <c r="J22" s="34">
        <f t="shared" si="1"/>
        <v>7.1999999999999993</v>
      </c>
    </row>
    <row r="23" spans="1:10" s="46" customFormat="1" ht="51">
      <c r="A23" s="11"/>
      <c r="B23" s="11" t="s">
        <v>76</v>
      </c>
      <c r="C23" s="11"/>
      <c r="D23" s="11" t="s">
        <v>18</v>
      </c>
      <c r="E23" s="11"/>
      <c r="F23" s="12">
        <v>3</v>
      </c>
      <c r="G23" s="11">
        <v>1</v>
      </c>
      <c r="H23" s="11">
        <v>2.1</v>
      </c>
      <c r="I23" s="34">
        <f t="shared" si="0"/>
        <v>18.599999999999998</v>
      </c>
      <c r="J23" s="34">
        <f t="shared" si="1"/>
        <v>15.600000000000001</v>
      </c>
    </row>
    <row r="24" spans="1:10" s="46" customFormat="1" ht="51">
      <c r="A24" s="11"/>
      <c r="B24" s="11" t="s">
        <v>61</v>
      </c>
      <c r="C24" s="11"/>
      <c r="D24" s="11" t="s">
        <v>18</v>
      </c>
      <c r="E24" s="11"/>
      <c r="F24" s="12">
        <v>1</v>
      </c>
      <c r="G24" s="11">
        <v>1</v>
      </c>
      <c r="H24" s="11">
        <v>2.1</v>
      </c>
      <c r="I24" s="34">
        <f t="shared" si="0"/>
        <v>6.1999999999999993</v>
      </c>
      <c r="J24" s="34">
        <f t="shared" si="1"/>
        <v>5.2</v>
      </c>
    </row>
    <row r="25" spans="1:10" s="46" customFormat="1" ht="38.25">
      <c r="A25" s="11"/>
      <c r="B25" s="11" t="s">
        <v>62</v>
      </c>
      <c r="C25" s="11"/>
      <c r="D25" s="11" t="s">
        <v>18</v>
      </c>
      <c r="E25" s="11"/>
      <c r="F25" s="12">
        <v>3</v>
      </c>
      <c r="G25" s="11">
        <v>1</v>
      </c>
      <c r="H25" s="11">
        <v>2.1</v>
      </c>
      <c r="I25" s="34">
        <f t="shared" si="0"/>
        <v>18.599999999999998</v>
      </c>
      <c r="J25" s="34">
        <f t="shared" si="1"/>
        <v>15.600000000000001</v>
      </c>
    </row>
    <row r="26" spans="1:10" s="46" customFormat="1" ht="51">
      <c r="A26" s="11"/>
      <c r="B26" s="11" t="s">
        <v>63</v>
      </c>
      <c r="C26" s="11"/>
      <c r="D26" s="11" t="s">
        <v>18</v>
      </c>
      <c r="E26" s="11"/>
      <c r="F26" s="12">
        <v>2</v>
      </c>
      <c r="G26" s="11">
        <v>1.8</v>
      </c>
      <c r="H26" s="11">
        <v>2.1</v>
      </c>
      <c r="I26" s="34">
        <f t="shared" si="0"/>
        <v>15.600000000000001</v>
      </c>
      <c r="J26" s="34">
        <f t="shared" si="1"/>
        <v>12</v>
      </c>
    </row>
    <row r="27" spans="1:10" s="46" customFormat="1">
      <c r="A27" s="11"/>
      <c r="B27" s="11"/>
      <c r="C27" s="11"/>
      <c r="D27" s="11"/>
      <c r="E27" s="11"/>
      <c r="F27" s="12"/>
      <c r="G27" s="11"/>
      <c r="H27" s="11"/>
      <c r="I27" s="49">
        <f>SUM(I18:I26)</f>
        <v>105.19999999999999</v>
      </c>
      <c r="J27" s="48">
        <f>SUM(J18:J26)</f>
        <v>84.4</v>
      </c>
    </row>
    <row r="28" spans="1:10" s="46" customFormat="1">
      <c r="A28" s="11"/>
      <c r="B28" s="11"/>
      <c r="C28" s="11"/>
      <c r="D28" s="11"/>
      <c r="E28" s="11"/>
      <c r="F28" s="12"/>
      <c r="G28" s="11"/>
      <c r="H28" s="11"/>
      <c r="I28" s="34"/>
      <c r="J28" s="34"/>
    </row>
    <row r="29" spans="1:10" s="46" customFormat="1" ht="51">
      <c r="A29" s="11"/>
      <c r="B29" s="11" t="s">
        <v>64</v>
      </c>
      <c r="C29" s="11"/>
      <c r="D29" s="11" t="s">
        <v>18</v>
      </c>
      <c r="E29" s="11"/>
      <c r="F29" s="12">
        <v>1</v>
      </c>
      <c r="G29" s="11">
        <v>1.8</v>
      </c>
      <c r="H29" s="11">
        <v>2.1</v>
      </c>
      <c r="I29" s="34">
        <f>(G29+G29+H29+H29)*F29</f>
        <v>7.8000000000000007</v>
      </c>
      <c r="J29" s="34">
        <f>F29*(G29+H29+H29)</f>
        <v>6</v>
      </c>
    </row>
    <row r="30" spans="1:10" s="46" customFormat="1">
      <c r="A30" s="11"/>
      <c r="B30" s="50"/>
      <c r="C30" s="11"/>
      <c r="D30" s="11"/>
      <c r="E30" s="11"/>
      <c r="F30" s="12"/>
      <c r="G30" s="11"/>
      <c r="H30" s="11"/>
      <c r="I30" s="49">
        <f>SUM(I29)</f>
        <v>7.8000000000000007</v>
      </c>
      <c r="J30" s="48">
        <f>J29</f>
        <v>6</v>
      </c>
    </row>
    <row r="31" spans="1:10" s="46" customFormat="1">
      <c r="A31" s="11"/>
      <c r="B31" s="50"/>
      <c r="C31" s="11"/>
      <c r="D31" s="11"/>
      <c r="E31" s="11"/>
      <c r="F31" s="12"/>
      <c r="G31" s="41"/>
      <c r="H31" s="34"/>
      <c r="I31" s="34"/>
      <c r="J31" s="34"/>
    </row>
    <row r="32" spans="1:10" s="46" customFormat="1">
      <c r="A32" s="11"/>
      <c r="B32" s="39" t="s">
        <v>37</v>
      </c>
      <c r="C32" s="11"/>
      <c r="D32" s="11"/>
      <c r="E32" s="11"/>
      <c r="F32" s="12"/>
      <c r="G32" s="11"/>
      <c r="H32" s="11"/>
      <c r="J32" s="34"/>
    </row>
    <row r="33" spans="1:10">
      <c r="A33" s="10">
        <v>3</v>
      </c>
      <c r="B33" s="38" t="s">
        <v>27</v>
      </c>
      <c r="C33" s="38"/>
      <c r="D33" s="42" t="s">
        <v>18</v>
      </c>
      <c r="E33" s="42"/>
      <c r="F33" s="43">
        <v>44</v>
      </c>
      <c r="G33" s="41"/>
      <c r="H33" s="34"/>
      <c r="I33" s="34"/>
      <c r="J33" s="34"/>
    </row>
    <row r="34" spans="1:10" s="46" customFormat="1" ht="51">
      <c r="A34" s="11"/>
      <c r="B34" s="11" t="s">
        <v>80</v>
      </c>
      <c r="C34" s="11"/>
      <c r="D34" s="11" t="s">
        <v>18</v>
      </c>
      <c r="E34" s="11"/>
      <c r="F34" s="12">
        <v>7</v>
      </c>
      <c r="G34" s="11">
        <v>1</v>
      </c>
      <c r="H34" s="11">
        <v>2.1</v>
      </c>
      <c r="I34" s="34">
        <f t="shared" ref="I34:I48" si="2">(G34+G34+H34+H34)*F34</f>
        <v>43.399999999999991</v>
      </c>
      <c r="J34" s="34">
        <f t="shared" ref="J34:J48" si="3">F34*(G34+H34+H34)</f>
        <v>36.4</v>
      </c>
    </row>
    <row r="35" spans="1:10" s="46" customFormat="1" ht="51">
      <c r="A35" s="11"/>
      <c r="B35" s="11" t="s">
        <v>81</v>
      </c>
      <c r="C35" s="11"/>
      <c r="D35" s="11" t="s">
        <v>18</v>
      </c>
      <c r="E35" s="11"/>
      <c r="F35" s="12">
        <v>14</v>
      </c>
      <c r="G35" s="11">
        <v>1</v>
      </c>
      <c r="H35" s="11">
        <v>2.1</v>
      </c>
      <c r="I35" s="34">
        <f t="shared" si="2"/>
        <v>86.799999999999983</v>
      </c>
      <c r="J35" s="34">
        <f t="shared" si="3"/>
        <v>72.8</v>
      </c>
    </row>
    <row r="36" spans="1:10" s="46" customFormat="1" ht="51">
      <c r="A36" s="11"/>
      <c r="B36" s="11" t="s">
        <v>79</v>
      </c>
      <c r="C36" s="11"/>
      <c r="D36" s="11" t="s">
        <v>18</v>
      </c>
      <c r="E36" s="11"/>
      <c r="F36" s="12">
        <v>1</v>
      </c>
      <c r="G36" s="11">
        <v>1</v>
      </c>
      <c r="H36" s="11">
        <v>2.1</v>
      </c>
      <c r="I36" s="34">
        <f t="shared" si="2"/>
        <v>6.1999999999999993</v>
      </c>
      <c r="J36" s="34">
        <f t="shared" si="3"/>
        <v>5.2</v>
      </c>
    </row>
    <row r="37" spans="1:10" s="46" customFormat="1" ht="38.25">
      <c r="A37" s="11"/>
      <c r="B37" s="11" t="s">
        <v>43</v>
      </c>
      <c r="C37" s="11"/>
      <c r="D37" s="11" t="s">
        <v>18</v>
      </c>
      <c r="E37" s="11"/>
      <c r="F37" s="12">
        <v>1</v>
      </c>
      <c r="G37" s="11">
        <v>0.9</v>
      </c>
      <c r="H37" s="11">
        <v>2.1</v>
      </c>
      <c r="I37" s="34">
        <f t="shared" si="2"/>
        <v>6</v>
      </c>
      <c r="J37" s="34">
        <f t="shared" si="3"/>
        <v>5.0999999999999996</v>
      </c>
    </row>
    <row r="38" spans="1:10" s="46" customFormat="1" ht="38.25">
      <c r="A38" s="11"/>
      <c r="B38" s="11" t="s">
        <v>44</v>
      </c>
      <c r="C38" s="11"/>
      <c r="D38" s="11" t="s">
        <v>18</v>
      </c>
      <c r="E38" s="11"/>
      <c r="F38" s="12">
        <v>5</v>
      </c>
      <c r="G38" s="11">
        <v>0.9</v>
      </c>
      <c r="H38" s="11">
        <v>2.1</v>
      </c>
      <c r="I38" s="34">
        <f t="shared" si="2"/>
        <v>30</v>
      </c>
      <c r="J38" s="34">
        <f t="shared" si="3"/>
        <v>25.5</v>
      </c>
    </row>
    <row r="39" spans="1:10" s="46" customFormat="1" ht="38.25">
      <c r="A39" s="11"/>
      <c r="B39" s="11" t="s">
        <v>45</v>
      </c>
      <c r="C39" s="11"/>
      <c r="D39" s="11" t="s">
        <v>18</v>
      </c>
      <c r="E39" s="11"/>
      <c r="F39" s="12">
        <v>1</v>
      </c>
      <c r="G39" s="11">
        <v>0.9</v>
      </c>
      <c r="H39" s="11">
        <v>2.1</v>
      </c>
      <c r="I39" s="34">
        <f t="shared" si="2"/>
        <v>6</v>
      </c>
      <c r="J39" s="34">
        <f t="shared" si="3"/>
        <v>5.0999999999999996</v>
      </c>
    </row>
    <row r="40" spans="1:10" s="46" customFormat="1" ht="38.25">
      <c r="A40" s="11"/>
      <c r="B40" s="11" t="s">
        <v>46</v>
      </c>
      <c r="C40" s="11"/>
      <c r="D40" s="11" t="s">
        <v>18</v>
      </c>
      <c r="E40" s="11"/>
      <c r="F40" s="12">
        <v>1</v>
      </c>
      <c r="G40" s="11">
        <v>0.9</v>
      </c>
      <c r="H40" s="11">
        <v>2.1</v>
      </c>
      <c r="I40" s="34">
        <f t="shared" si="2"/>
        <v>6</v>
      </c>
      <c r="J40" s="34">
        <f t="shared" si="3"/>
        <v>5.0999999999999996</v>
      </c>
    </row>
    <row r="41" spans="1:10" s="46" customFormat="1" ht="38.25">
      <c r="A41" s="11"/>
      <c r="B41" s="11" t="s">
        <v>47</v>
      </c>
      <c r="C41" s="11"/>
      <c r="D41" s="11" t="s">
        <v>18</v>
      </c>
      <c r="E41" s="11"/>
      <c r="F41" s="12">
        <v>1</v>
      </c>
      <c r="G41" s="11">
        <v>0.9</v>
      </c>
      <c r="H41" s="11">
        <v>2.1</v>
      </c>
      <c r="I41" s="34">
        <f t="shared" si="2"/>
        <v>6</v>
      </c>
      <c r="J41" s="34">
        <f t="shared" si="3"/>
        <v>5.0999999999999996</v>
      </c>
    </row>
    <row r="42" spans="1:10" s="46" customFormat="1" ht="54.75" customHeight="1">
      <c r="A42" s="11"/>
      <c r="B42" s="11" t="s">
        <v>48</v>
      </c>
      <c r="C42" s="11"/>
      <c r="D42" s="11" t="s">
        <v>18</v>
      </c>
      <c r="E42" s="11"/>
      <c r="F42" s="12">
        <v>1</v>
      </c>
      <c r="G42" s="11">
        <v>1</v>
      </c>
      <c r="H42" s="11">
        <v>2.1</v>
      </c>
      <c r="I42" s="34">
        <f t="shared" si="2"/>
        <v>6.1999999999999993</v>
      </c>
      <c r="J42" s="34">
        <f t="shared" si="3"/>
        <v>5.2</v>
      </c>
    </row>
    <row r="43" spans="1:10" s="46" customFormat="1" ht="63.75">
      <c r="A43" s="11"/>
      <c r="B43" s="11" t="s">
        <v>74</v>
      </c>
      <c r="C43" s="11"/>
      <c r="D43" s="11" t="s">
        <v>18</v>
      </c>
      <c r="E43" s="11"/>
      <c r="F43" s="12">
        <v>2</v>
      </c>
      <c r="G43" s="11">
        <v>1</v>
      </c>
      <c r="H43" s="11">
        <v>2.1</v>
      </c>
      <c r="I43" s="34">
        <f t="shared" si="2"/>
        <v>12.399999999999999</v>
      </c>
      <c r="J43" s="34">
        <f t="shared" si="3"/>
        <v>10.4</v>
      </c>
    </row>
    <row r="44" spans="1:10" s="46" customFormat="1" ht="51">
      <c r="A44" s="11"/>
      <c r="B44" s="11" t="s">
        <v>49</v>
      </c>
      <c r="C44" s="11"/>
      <c r="D44" s="11" t="s">
        <v>18</v>
      </c>
      <c r="E44" s="11"/>
      <c r="F44" s="12">
        <v>2</v>
      </c>
      <c r="G44" s="11">
        <v>1.8</v>
      </c>
      <c r="H44" s="11">
        <v>2.1</v>
      </c>
      <c r="I44" s="34">
        <f t="shared" si="2"/>
        <v>15.600000000000001</v>
      </c>
      <c r="J44" s="34">
        <f t="shared" si="3"/>
        <v>12</v>
      </c>
    </row>
    <row r="45" spans="1:10" s="46" customFormat="1" ht="51">
      <c r="A45" s="11"/>
      <c r="B45" s="11" t="s">
        <v>50</v>
      </c>
      <c r="C45" s="11"/>
      <c r="D45" s="11" t="s">
        <v>18</v>
      </c>
      <c r="E45" s="11"/>
      <c r="F45" s="12">
        <v>2</v>
      </c>
      <c r="G45" s="11">
        <v>2.2000000000000002</v>
      </c>
      <c r="H45" s="11">
        <v>2.1</v>
      </c>
      <c r="I45" s="34">
        <f t="shared" si="2"/>
        <v>17.2</v>
      </c>
      <c r="J45" s="34">
        <f t="shared" si="3"/>
        <v>12.8</v>
      </c>
    </row>
    <row r="46" spans="1:10" s="46" customFormat="1" ht="51">
      <c r="A46" s="11"/>
      <c r="B46" s="11" t="s">
        <v>70</v>
      </c>
      <c r="C46" s="11"/>
      <c r="D46" s="11" t="s">
        <v>18</v>
      </c>
      <c r="E46" s="11"/>
      <c r="F46" s="12">
        <v>3</v>
      </c>
      <c r="G46" s="11">
        <v>2.4</v>
      </c>
      <c r="H46" s="11">
        <v>2.4</v>
      </c>
      <c r="I46" s="34">
        <f t="shared" si="2"/>
        <v>28.799999999999997</v>
      </c>
      <c r="J46" s="34">
        <f t="shared" si="3"/>
        <v>21.599999999999998</v>
      </c>
    </row>
    <row r="47" spans="1:10" s="46" customFormat="1" ht="38.25">
      <c r="A47" s="11"/>
      <c r="B47" s="11" t="s">
        <v>52</v>
      </c>
      <c r="C47" s="11"/>
      <c r="D47" s="11" t="s">
        <v>18</v>
      </c>
      <c r="E47" s="11"/>
      <c r="F47" s="12">
        <v>1</v>
      </c>
      <c r="G47" s="11">
        <v>0.9</v>
      </c>
      <c r="H47" s="11">
        <v>2.1</v>
      </c>
      <c r="I47" s="34">
        <f t="shared" si="2"/>
        <v>6</v>
      </c>
      <c r="J47" s="34">
        <f t="shared" si="3"/>
        <v>5.0999999999999996</v>
      </c>
    </row>
    <row r="48" spans="1:10" s="46" customFormat="1" ht="68.25" customHeight="1">
      <c r="A48" s="11"/>
      <c r="B48" s="11" t="s">
        <v>75</v>
      </c>
      <c r="C48" s="11"/>
      <c r="D48" s="11" t="s">
        <v>18</v>
      </c>
      <c r="E48" s="11"/>
      <c r="F48" s="12">
        <v>2</v>
      </c>
      <c r="G48" s="11">
        <v>1.8</v>
      </c>
      <c r="H48" s="11">
        <v>2.1</v>
      </c>
      <c r="I48" s="34">
        <f t="shared" si="2"/>
        <v>15.600000000000001</v>
      </c>
      <c r="J48" s="34">
        <f t="shared" si="3"/>
        <v>12</v>
      </c>
    </row>
    <row r="49" spans="1:10" s="46" customFormat="1" ht="16.5" customHeight="1">
      <c r="A49" s="11"/>
      <c r="B49" s="11"/>
      <c r="C49" s="11"/>
      <c r="D49" s="11"/>
      <c r="E49" s="11"/>
      <c r="F49" s="12"/>
      <c r="G49" s="11"/>
      <c r="H49" s="11"/>
      <c r="I49" s="49">
        <f>SUM(I34:I48)</f>
        <v>292.2</v>
      </c>
      <c r="J49" s="48">
        <f>SUM(J34:J48)</f>
        <v>239.39999999999998</v>
      </c>
    </row>
    <row r="50" spans="1:10" s="46" customFormat="1" ht="16.5" customHeight="1">
      <c r="A50" s="11"/>
      <c r="B50" s="11"/>
      <c r="C50" s="11"/>
      <c r="D50" s="11"/>
      <c r="E50" s="11"/>
      <c r="F50" s="12"/>
      <c r="G50" s="11"/>
      <c r="H50" s="11"/>
      <c r="I50" s="34"/>
      <c r="J50" s="34"/>
    </row>
    <row r="51" spans="1:10">
      <c r="A51" s="10">
        <v>3</v>
      </c>
      <c r="B51" s="38" t="s">
        <v>89</v>
      </c>
      <c r="C51" s="38"/>
      <c r="D51" s="42" t="s">
        <v>18</v>
      </c>
      <c r="E51" s="42"/>
      <c r="F51" s="43">
        <v>9</v>
      </c>
      <c r="G51" s="41"/>
      <c r="H51" s="34"/>
      <c r="I51" s="34"/>
      <c r="J51" s="34"/>
    </row>
    <row r="52" spans="1:10" s="46" customFormat="1" ht="54" customHeight="1">
      <c r="A52" s="11"/>
      <c r="B52" s="11" t="s">
        <v>82</v>
      </c>
      <c r="C52" s="11"/>
      <c r="D52" s="11" t="s">
        <v>18</v>
      </c>
      <c r="E52" s="11"/>
      <c r="F52" s="12">
        <v>1</v>
      </c>
      <c r="G52" s="11">
        <v>1</v>
      </c>
      <c r="H52" s="11">
        <v>2.1</v>
      </c>
      <c r="I52" s="34">
        <f t="shared" ref="I52:I57" si="4">(G52+G52+H52+H52)*F52</f>
        <v>6.1999999999999993</v>
      </c>
      <c r="J52" s="34">
        <f t="shared" ref="J52:J57" si="5">F52*(G52+H52+H52)</f>
        <v>5.2</v>
      </c>
    </row>
    <row r="53" spans="1:10" s="46" customFormat="1" ht="54.75" customHeight="1">
      <c r="A53" s="11"/>
      <c r="B53" s="11" t="s">
        <v>53</v>
      </c>
      <c r="C53" s="11"/>
      <c r="D53" s="11" t="s">
        <v>18</v>
      </c>
      <c r="E53" s="11"/>
      <c r="F53" s="12">
        <v>1</v>
      </c>
      <c r="G53" s="11">
        <v>1</v>
      </c>
      <c r="H53" s="11">
        <v>2.1</v>
      </c>
      <c r="I53" s="34">
        <f t="shared" si="4"/>
        <v>6.1999999999999993</v>
      </c>
      <c r="J53" s="34">
        <f t="shared" si="5"/>
        <v>5.2</v>
      </c>
    </row>
    <row r="54" spans="1:10" s="46" customFormat="1" ht="51">
      <c r="A54" s="11"/>
      <c r="B54" s="11" t="s">
        <v>54</v>
      </c>
      <c r="C54" s="11"/>
      <c r="D54" s="11" t="s">
        <v>18</v>
      </c>
      <c r="E54" s="11"/>
      <c r="F54" s="12">
        <v>1</v>
      </c>
      <c r="G54" s="11">
        <v>2.2000000000000002</v>
      </c>
      <c r="H54" s="11">
        <v>2.1</v>
      </c>
      <c r="I54" s="34">
        <f t="shared" si="4"/>
        <v>8.6</v>
      </c>
      <c r="J54" s="34">
        <f t="shared" si="5"/>
        <v>6.4</v>
      </c>
    </row>
    <row r="55" spans="1:10" s="46" customFormat="1" ht="51">
      <c r="A55" s="11"/>
      <c r="B55" s="11" t="s">
        <v>55</v>
      </c>
      <c r="C55" s="11"/>
      <c r="D55" s="11" t="s">
        <v>18</v>
      </c>
      <c r="E55" s="11"/>
      <c r="F55" s="12">
        <v>1</v>
      </c>
      <c r="G55" s="11">
        <v>2.2000000000000002</v>
      </c>
      <c r="H55" s="11">
        <v>2.1</v>
      </c>
      <c r="I55" s="34">
        <f t="shared" si="4"/>
        <v>8.6</v>
      </c>
      <c r="J55" s="34">
        <f t="shared" si="5"/>
        <v>6.4</v>
      </c>
    </row>
    <row r="56" spans="1:10" s="46" customFormat="1" ht="51">
      <c r="A56" s="11"/>
      <c r="B56" s="11" t="s">
        <v>56</v>
      </c>
      <c r="C56" s="11"/>
      <c r="D56" s="11" t="s">
        <v>18</v>
      </c>
      <c r="E56" s="11"/>
      <c r="F56" s="12">
        <v>3</v>
      </c>
      <c r="G56" s="11">
        <v>1.8</v>
      </c>
      <c r="H56" s="11">
        <v>2.1</v>
      </c>
      <c r="I56" s="34">
        <f t="shared" si="4"/>
        <v>23.400000000000002</v>
      </c>
      <c r="J56" s="34">
        <f t="shared" si="5"/>
        <v>18</v>
      </c>
    </row>
    <row r="57" spans="1:10" s="46" customFormat="1" ht="51">
      <c r="A57" s="11"/>
      <c r="B57" s="11" t="s">
        <v>57</v>
      </c>
      <c r="C57" s="11"/>
      <c r="D57" s="11" t="s">
        <v>18</v>
      </c>
      <c r="E57" s="11"/>
      <c r="F57" s="12">
        <v>2</v>
      </c>
      <c r="G57" s="11">
        <v>2</v>
      </c>
      <c r="H57" s="11">
        <v>2.1</v>
      </c>
      <c r="I57" s="34">
        <f t="shared" si="4"/>
        <v>16.399999999999999</v>
      </c>
      <c r="J57" s="34">
        <f t="shared" si="5"/>
        <v>12.399999999999999</v>
      </c>
    </row>
    <row r="58" spans="1:10" s="46" customFormat="1">
      <c r="A58" s="11"/>
      <c r="B58" s="50"/>
      <c r="C58" s="11"/>
      <c r="D58" s="11"/>
      <c r="E58" s="11"/>
      <c r="F58" s="12"/>
      <c r="G58" s="11"/>
      <c r="H58" s="11"/>
      <c r="I58" s="49">
        <f>SUM(I52:I57)</f>
        <v>69.400000000000006</v>
      </c>
      <c r="J58" s="48">
        <f>SUM(J52:J57)</f>
        <v>53.6</v>
      </c>
    </row>
    <row r="59" spans="1:10" s="46" customFormat="1">
      <c r="A59" s="11"/>
      <c r="B59" s="50"/>
      <c r="C59" s="11"/>
      <c r="D59" s="11"/>
      <c r="E59" s="11"/>
      <c r="F59" s="12"/>
      <c r="G59" s="41"/>
      <c r="H59" s="34"/>
      <c r="I59" s="34"/>
      <c r="J59" s="34"/>
    </row>
    <row r="60" spans="1:10" s="46" customFormat="1">
      <c r="A60" s="11"/>
      <c r="B60" s="50"/>
      <c r="C60" s="11"/>
      <c r="D60" s="11"/>
      <c r="E60" s="11"/>
      <c r="F60" s="12"/>
      <c r="G60" s="41"/>
      <c r="H60" s="34"/>
      <c r="I60" s="34"/>
      <c r="J60" s="34"/>
    </row>
    <row r="61" spans="1:10" s="46" customFormat="1">
      <c r="A61" s="11"/>
      <c r="B61" s="39" t="s">
        <v>38</v>
      </c>
      <c r="C61" s="11"/>
      <c r="D61" s="11"/>
      <c r="E61" s="11"/>
      <c r="F61" s="12"/>
      <c r="G61" s="41"/>
      <c r="H61" s="34"/>
    </row>
    <row r="62" spans="1:10">
      <c r="A62" s="10">
        <v>2</v>
      </c>
      <c r="B62" s="38" t="s">
        <v>27</v>
      </c>
      <c r="C62" s="38"/>
      <c r="D62" s="42" t="s">
        <v>18</v>
      </c>
      <c r="E62" s="42"/>
      <c r="F62" s="43">
        <v>43</v>
      </c>
      <c r="G62" s="41"/>
      <c r="H62" s="34"/>
      <c r="I62" s="34"/>
      <c r="J62" s="34"/>
    </row>
    <row r="63" spans="1:10" s="46" customFormat="1" ht="51">
      <c r="A63" s="11"/>
      <c r="B63" s="11" t="s">
        <v>39</v>
      </c>
      <c r="C63" s="11"/>
      <c r="D63" s="11" t="s">
        <v>18</v>
      </c>
      <c r="E63" s="11"/>
      <c r="F63" s="12">
        <v>2</v>
      </c>
      <c r="G63" s="11">
        <v>1</v>
      </c>
      <c r="H63" s="11">
        <v>2.1</v>
      </c>
      <c r="I63" s="34">
        <f t="shared" ref="I63:I77" si="6">(G63+G63+H63+H63)*F63</f>
        <v>12.399999999999999</v>
      </c>
      <c r="J63" s="34">
        <f t="shared" ref="J63:J77" si="7">F63*(G63+H63+H63)</f>
        <v>10.4</v>
      </c>
    </row>
    <row r="64" spans="1:10" s="46" customFormat="1" ht="51">
      <c r="A64" s="11"/>
      <c r="B64" s="11" t="s">
        <v>40</v>
      </c>
      <c r="C64" s="11"/>
      <c r="D64" s="11" t="s">
        <v>18</v>
      </c>
      <c r="E64" s="11"/>
      <c r="F64" s="12">
        <v>13</v>
      </c>
      <c r="G64" s="11">
        <v>1</v>
      </c>
      <c r="H64" s="11">
        <v>2.1</v>
      </c>
      <c r="I64" s="34">
        <f t="shared" si="6"/>
        <v>80.599999999999994</v>
      </c>
      <c r="J64" s="34">
        <f t="shared" si="7"/>
        <v>67.600000000000009</v>
      </c>
    </row>
    <row r="65" spans="1:10" s="46" customFormat="1" ht="38.25">
      <c r="A65" s="11"/>
      <c r="B65" s="11" t="s">
        <v>32</v>
      </c>
      <c r="C65" s="11"/>
      <c r="D65" s="11" t="s">
        <v>18</v>
      </c>
      <c r="E65" s="11"/>
      <c r="F65" s="12">
        <v>2</v>
      </c>
      <c r="G65" s="11">
        <v>0.9</v>
      </c>
      <c r="H65" s="11">
        <v>2.1</v>
      </c>
      <c r="I65" s="34">
        <f t="shared" si="6"/>
        <v>12</v>
      </c>
      <c r="J65" s="34">
        <f t="shared" si="7"/>
        <v>10.199999999999999</v>
      </c>
    </row>
    <row r="66" spans="1:10" s="46" customFormat="1" ht="38.25">
      <c r="A66" s="11"/>
      <c r="B66" s="11" t="s">
        <v>33</v>
      </c>
      <c r="C66" s="11"/>
      <c r="D66" s="11" t="s">
        <v>18</v>
      </c>
      <c r="E66" s="11"/>
      <c r="F66" s="12">
        <v>1</v>
      </c>
      <c r="G66" s="11">
        <v>0.9</v>
      </c>
      <c r="H66" s="11">
        <v>2.1</v>
      </c>
      <c r="I66" s="34">
        <f t="shared" si="6"/>
        <v>6</v>
      </c>
      <c r="J66" s="34">
        <f t="shared" si="7"/>
        <v>5.0999999999999996</v>
      </c>
    </row>
    <row r="67" spans="1:10" s="46" customFormat="1" ht="38.25">
      <c r="A67" s="11"/>
      <c r="B67" s="11" t="s">
        <v>34</v>
      </c>
      <c r="C67" s="11"/>
      <c r="D67" s="11" t="s">
        <v>18</v>
      </c>
      <c r="E67" s="11"/>
      <c r="F67" s="12">
        <v>5</v>
      </c>
      <c r="G67" s="11">
        <v>0.8</v>
      </c>
      <c r="H67" s="11">
        <v>2.1</v>
      </c>
      <c r="I67" s="34">
        <f t="shared" si="6"/>
        <v>29.000000000000004</v>
      </c>
      <c r="J67" s="34">
        <f t="shared" si="7"/>
        <v>25</v>
      </c>
    </row>
    <row r="68" spans="1:10" s="46" customFormat="1" ht="38.25">
      <c r="A68" s="11"/>
      <c r="B68" s="11" t="s">
        <v>35</v>
      </c>
      <c r="C68" s="11"/>
      <c r="D68" s="11" t="s">
        <v>18</v>
      </c>
      <c r="E68" s="11"/>
      <c r="F68" s="12">
        <v>3</v>
      </c>
      <c r="G68" s="11">
        <v>0.8</v>
      </c>
      <c r="H68" s="11">
        <v>2.1</v>
      </c>
      <c r="I68" s="34">
        <f t="shared" si="6"/>
        <v>17.400000000000002</v>
      </c>
      <c r="J68" s="34">
        <f t="shared" si="7"/>
        <v>15</v>
      </c>
    </row>
    <row r="69" spans="1:10" s="46" customFormat="1" ht="63.75">
      <c r="A69" s="11"/>
      <c r="B69" s="11" t="s">
        <v>77</v>
      </c>
      <c r="C69" s="11"/>
      <c r="D69" s="11" t="s">
        <v>18</v>
      </c>
      <c r="E69" s="11"/>
      <c r="F69" s="12">
        <v>1</v>
      </c>
      <c r="G69" s="11">
        <v>1</v>
      </c>
      <c r="H69" s="11">
        <v>2.1</v>
      </c>
      <c r="I69" s="34">
        <f t="shared" si="6"/>
        <v>6.1999999999999993</v>
      </c>
      <c r="J69" s="34">
        <f t="shared" si="7"/>
        <v>5.2</v>
      </c>
    </row>
    <row r="70" spans="1:10" s="46" customFormat="1" ht="63.75">
      <c r="A70" s="11"/>
      <c r="B70" s="11" t="s">
        <v>78</v>
      </c>
      <c r="C70" s="11"/>
      <c r="D70" s="11" t="s">
        <v>18</v>
      </c>
      <c r="E70" s="11"/>
      <c r="F70" s="12">
        <v>1</v>
      </c>
      <c r="G70" s="11">
        <v>1</v>
      </c>
      <c r="H70" s="11">
        <v>2.1</v>
      </c>
      <c r="I70" s="34">
        <f t="shared" si="6"/>
        <v>6.1999999999999993</v>
      </c>
      <c r="J70" s="34">
        <f t="shared" si="7"/>
        <v>5.2</v>
      </c>
    </row>
    <row r="71" spans="1:10" s="46" customFormat="1" ht="63.75">
      <c r="A71" s="11"/>
      <c r="B71" s="11" t="s">
        <v>69</v>
      </c>
      <c r="C71" s="11"/>
      <c r="D71" s="11" t="s">
        <v>18</v>
      </c>
      <c r="E71" s="11"/>
      <c r="F71" s="12">
        <v>3</v>
      </c>
      <c r="G71" s="11">
        <v>1.8</v>
      </c>
      <c r="H71" s="11">
        <v>2.1</v>
      </c>
      <c r="I71" s="34">
        <f t="shared" si="6"/>
        <v>23.400000000000002</v>
      </c>
      <c r="J71" s="34">
        <f t="shared" si="7"/>
        <v>18</v>
      </c>
    </row>
    <row r="72" spans="1:10" s="46" customFormat="1" ht="51">
      <c r="A72" s="11"/>
      <c r="B72" s="11" t="s">
        <v>70</v>
      </c>
      <c r="C72" s="11"/>
      <c r="D72" s="11" t="s">
        <v>18</v>
      </c>
      <c r="E72" s="11"/>
      <c r="F72" s="12">
        <v>6</v>
      </c>
      <c r="G72" s="11">
        <v>2.4</v>
      </c>
      <c r="H72" s="11">
        <v>2.4</v>
      </c>
      <c r="I72" s="34">
        <f t="shared" si="6"/>
        <v>57.599999999999994</v>
      </c>
      <c r="J72" s="34">
        <f t="shared" si="7"/>
        <v>43.199999999999996</v>
      </c>
    </row>
    <row r="73" spans="1:10" s="46" customFormat="1" ht="51">
      <c r="A73" s="11"/>
      <c r="B73" s="11" t="s">
        <v>87</v>
      </c>
      <c r="C73" s="11"/>
      <c r="D73" s="11" t="s">
        <v>18</v>
      </c>
      <c r="E73" s="11"/>
      <c r="F73" s="12">
        <v>1</v>
      </c>
      <c r="G73" s="11">
        <v>1</v>
      </c>
      <c r="H73" s="11">
        <v>2.1</v>
      </c>
      <c r="I73" s="34">
        <f t="shared" si="6"/>
        <v>6.1999999999999993</v>
      </c>
      <c r="J73" s="34">
        <f t="shared" si="7"/>
        <v>5.2</v>
      </c>
    </row>
    <row r="74" spans="1:10" s="46" customFormat="1" ht="51">
      <c r="A74" s="11"/>
      <c r="B74" s="11" t="s">
        <v>71</v>
      </c>
      <c r="C74" s="11"/>
      <c r="D74" s="11" t="s">
        <v>18</v>
      </c>
      <c r="E74" s="11"/>
      <c r="F74" s="12">
        <v>1</v>
      </c>
      <c r="G74" s="11">
        <v>0.9</v>
      </c>
      <c r="H74" s="11">
        <v>2.1</v>
      </c>
      <c r="I74" s="34">
        <f t="shared" si="6"/>
        <v>6</v>
      </c>
      <c r="J74" s="34">
        <f t="shared" si="7"/>
        <v>5.0999999999999996</v>
      </c>
    </row>
    <row r="75" spans="1:10" s="46" customFormat="1" ht="51">
      <c r="A75" s="11"/>
      <c r="B75" s="11" t="s">
        <v>68</v>
      </c>
      <c r="C75" s="11"/>
      <c r="D75" s="11" t="s">
        <v>18</v>
      </c>
      <c r="E75" s="11"/>
      <c r="F75" s="12">
        <v>1</v>
      </c>
      <c r="G75" s="11">
        <v>1</v>
      </c>
      <c r="H75" s="11">
        <v>2.1</v>
      </c>
      <c r="I75" s="34">
        <f t="shared" si="6"/>
        <v>6.1999999999999993</v>
      </c>
      <c r="J75" s="34">
        <f t="shared" si="7"/>
        <v>5.2</v>
      </c>
    </row>
    <row r="76" spans="1:10" s="46" customFormat="1" ht="51">
      <c r="A76" s="11"/>
      <c r="B76" s="11" t="s">
        <v>72</v>
      </c>
      <c r="C76" s="11"/>
      <c r="D76" s="11" t="s">
        <v>18</v>
      </c>
      <c r="E76" s="11"/>
      <c r="F76" s="12">
        <v>2</v>
      </c>
      <c r="G76" s="11">
        <v>1</v>
      </c>
      <c r="H76" s="11">
        <v>2.1</v>
      </c>
      <c r="I76" s="34">
        <f t="shared" si="6"/>
        <v>12.399999999999999</v>
      </c>
      <c r="J76" s="34">
        <f t="shared" si="7"/>
        <v>10.4</v>
      </c>
    </row>
    <row r="77" spans="1:10" s="46" customFormat="1" ht="51">
      <c r="A77" s="11"/>
      <c r="B77" s="11" t="s">
        <v>73</v>
      </c>
      <c r="C77" s="11"/>
      <c r="D77" s="11" t="s">
        <v>18</v>
      </c>
      <c r="E77" s="11"/>
      <c r="F77" s="12">
        <v>1</v>
      </c>
      <c r="G77" s="11">
        <v>1.2</v>
      </c>
      <c r="H77" s="11">
        <v>2.1</v>
      </c>
      <c r="I77" s="34">
        <f t="shared" si="6"/>
        <v>6.6</v>
      </c>
      <c r="J77" s="34">
        <f t="shared" si="7"/>
        <v>5.4</v>
      </c>
    </row>
    <row r="78" spans="1:10" s="46" customFormat="1">
      <c r="A78" s="11"/>
      <c r="B78" s="50"/>
      <c r="C78" s="11"/>
      <c r="D78" s="11"/>
      <c r="E78" s="11"/>
      <c r="F78" s="12"/>
      <c r="G78" s="11"/>
      <c r="H78" s="11"/>
      <c r="I78" s="49">
        <f>SUM(I63:I77)</f>
        <v>288.2</v>
      </c>
      <c r="J78" s="48">
        <f>SUM(J63:J77)</f>
        <v>236.19999999999996</v>
      </c>
    </row>
    <row r="79" spans="1:10" s="46" customFormat="1">
      <c r="A79" s="11"/>
      <c r="B79" s="50"/>
      <c r="C79" s="11"/>
      <c r="D79" s="11"/>
      <c r="E79" s="11"/>
      <c r="F79" s="12"/>
      <c r="G79" s="11"/>
      <c r="H79" s="11"/>
      <c r="I79" s="34"/>
      <c r="J79" s="34"/>
    </row>
    <row r="80" spans="1:10" s="46" customFormat="1">
      <c r="A80" s="11"/>
      <c r="B80" s="50"/>
      <c r="C80" s="11"/>
      <c r="D80" s="11"/>
      <c r="E80" s="11"/>
      <c r="F80" s="12"/>
      <c r="G80" s="11"/>
      <c r="H80" s="11"/>
      <c r="I80" s="34"/>
      <c r="J80" s="34"/>
    </row>
    <row r="81" spans="1:11" s="46" customFormat="1">
      <c r="A81" s="11"/>
      <c r="B81" s="39" t="s">
        <v>42</v>
      </c>
      <c r="C81" s="11"/>
      <c r="D81" s="11"/>
      <c r="E81" s="11"/>
      <c r="F81" s="12"/>
      <c r="G81" s="11"/>
      <c r="H81" s="11"/>
      <c r="J81" s="34"/>
    </row>
    <row r="82" spans="1:11">
      <c r="A82" s="10">
        <v>5</v>
      </c>
      <c r="B82" s="38" t="s">
        <v>27</v>
      </c>
      <c r="C82" s="38"/>
      <c r="D82" s="42" t="s">
        <v>18</v>
      </c>
      <c r="E82" s="42"/>
      <c r="F82" s="43">
        <v>24</v>
      </c>
      <c r="G82" s="41"/>
      <c r="H82" s="34"/>
      <c r="I82" s="34"/>
      <c r="J82" s="34"/>
    </row>
    <row r="83" spans="1:11" s="46" customFormat="1" ht="51">
      <c r="A83" s="11"/>
      <c r="B83" s="11" t="s">
        <v>39</v>
      </c>
      <c r="C83" s="11"/>
      <c r="D83" s="11" t="s">
        <v>18</v>
      </c>
      <c r="E83" s="11"/>
      <c r="F83" s="12">
        <v>8</v>
      </c>
      <c r="G83" s="11">
        <v>1</v>
      </c>
      <c r="H83" s="11">
        <v>2.1</v>
      </c>
      <c r="I83" s="34">
        <f t="shared" ref="I83:I89" si="8">(G83+G83+H83+H83)*F83</f>
        <v>49.599999999999994</v>
      </c>
      <c r="J83" s="34">
        <f t="shared" ref="J83:J89" si="9">F83*(G83+H83+H83)</f>
        <v>41.6</v>
      </c>
    </row>
    <row r="84" spans="1:11" s="46" customFormat="1" ht="51">
      <c r="A84" s="11"/>
      <c r="B84" s="11" t="s">
        <v>40</v>
      </c>
      <c r="C84" s="11"/>
      <c r="D84" s="11" t="s">
        <v>18</v>
      </c>
      <c r="E84" s="11"/>
      <c r="F84" s="12">
        <v>8</v>
      </c>
      <c r="G84" s="11">
        <v>1</v>
      </c>
      <c r="H84" s="11">
        <v>2.1</v>
      </c>
      <c r="I84" s="34">
        <f t="shared" si="8"/>
        <v>49.599999999999994</v>
      </c>
      <c r="J84" s="34">
        <f t="shared" si="9"/>
        <v>41.6</v>
      </c>
    </row>
    <row r="85" spans="1:11" s="46" customFormat="1" ht="38.25">
      <c r="A85" s="11"/>
      <c r="B85" s="11" t="s">
        <v>65</v>
      </c>
      <c r="C85" s="11"/>
      <c r="D85" s="11" t="s">
        <v>18</v>
      </c>
      <c r="E85" s="11"/>
      <c r="F85" s="12">
        <v>1</v>
      </c>
      <c r="G85" s="11">
        <v>0.9</v>
      </c>
      <c r="H85" s="11">
        <v>2.1</v>
      </c>
      <c r="I85" s="34">
        <f t="shared" si="8"/>
        <v>6</v>
      </c>
      <c r="J85" s="34">
        <f t="shared" si="9"/>
        <v>5.0999999999999996</v>
      </c>
    </row>
    <row r="86" spans="1:11" s="46" customFormat="1" ht="38.25">
      <c r="A86" s="11"/>
      <c r="B86" s="11" t="s">
        <v>66</v>
      </c>
      <c r="C86" s="11"/>
      <c r="D86" s="11" t="s">
        <v>18</v>
      </c>
      <c r="E86" s="11"/>
      <c r="F86" s="12">
        <v>1</v>
      </c>
      <c r="G86" s="11">
        <v>0.9</v>
      </c>
      <c r="H86" s="11">
        <v>2.1</v>
      </c>
      <c r="I86" s="34">
        <f t="shared" si="8"/>
        <v>6</v>
      </c>
      <c r="J86" s="34">
        <f t="shared" si="9"/>
        <v>5.0999999999999996</v>
      </c>
    </row>
    <row r="87" spans="1:11" s="46" customFormat="1" ht="51">
      <c r="A87" s="11"/>
      <c r="B87" s="11" t="s">
        <v>67</v>
      </c>
      <c r="C87" s="11"/>
      <c r="D87" s="11" t="s">
        <v>18</v>
      </c>
      <c r="E87" s="11"/>
      <c r="F87" s="12">
        <v>2</v>
      </c>
      <c r="G87" s="11">
        <v>1.8</v>
      </c>
      <c r="H87" s="11">
        <v>2.1</v>
      </c>
      <c r="I87" s="34">
        <f t="shared" si="8"/>
        <v>15.600000000000001</v>
      </c>
      <c r="J87" s="34">
        <f t="shared" si="9"/>
        <v>12</v>
      </c>
    </row>
    <row r="88" spans="1:11" s="46" customFormat="1" ht="51">
      <c r="A88" s="11"/>
      <c r="B88" s="11" t="s">
        <v>51</v>
      </c>
      <c r="C88" s="11"/>
      <c r="D88" s="11" t="s">
        <v>18</v>
      </c>
      <c r="E88" s="11"/>
      <c r="F88" s="12">
        <v>3</v>
      </c>
      <c r="G88" s="11">
        <v>2.4</v>
      </c>
      <c r="H88" s="11">
        <v>2.4</v>
      </c>
      <c r="I88" s="34">
        <f t="shared" si="8"/>
        <v>28.799999999999997</v>
      </c>
      <c r="J88" s="34">
        <f t="shared" si="9"/>
        <v>21.599999999999998</v>
      </c>
    </row>
    <row r="89" spans="1:11" s="46" customFormat="1" ht="51">
      <c r="A89" s="11"/>
      <c r="B89" s="11" t="s">
        <v>68</v>
      </c>
      <c r="C89" s="11"/>
      <c r="D89" s="11" t="s">
        <v>18</v>
      </c>
      <c r="E89" s="11"/>
      <c r="F89" s="12">
        <v>1</v>
      </c>
      <c r="G89" s="11">
        <v>1</v>
      </c>
      <c r="H89" s="11">
        <v>2.1</v>
      </c>
      <c r="I89" s="34">
        <f t="shared" si="8"/>
        <v>6.1999999999999993</v>
      </c>
      <c r="J89" s="34">
        <f t="shared" si="9"/>
        <v>5.2</v>
      </c>
    </row>
    <row r="90" spans="1:11">
      <c r="A90" s="9"/>
      <c r="B90" s="11"/>
      <c r="C90" s="11"/>
      <c r="D90" s="44"/>
      <c r="E90" s="44"/>
      <c r="F90" s="12"/>
      <c r="G90" s="41"/>
      <c r="H90" s="34"/>
      <c r="I90" s="49">
        <f>SUM(I83:I89)</f>
        <v>161.79999999999995</v>
      </c>
      <c r="J90" s="48">
        <f>SUM(J83:J89)</f>
        <v>132.19999999999999</v>
      </c>
      <c r="K90"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11</vt:i4>
      </vt:variant>
      <vt:variant>
        <vt:lpstr>Diapazoni ar nosaukumiem</vt:lpstr>
      </vt:variant>
      <vt:variant>
        <vt:i4>10</vt:i4>
      </vt:variant>
    </vt:vector>
  </HeadingPairs>
  <TitlesOfParts>
    <vt:vector size="21" baseType="lpstr">
      <vt:lpstr>1</vt:lpstr>
      <vt:lpstr>2</vt:lpstr>
      <vt:lpstr>3</vt:lpstr>
      <vt:lpstr>4</vt:lpstr>
      <vt:lpstr>5</vt:lpstr>
      <vt:lpstr>6</vt:lpstr>
      <vt:lpstr>7</vt:lpstr>
      <vt:lpstr>8</vt:lpstr>
      <vt:lpstr>neprintēt</vt:lpstr>
      <vt:lpstr>kopsavilkums 1. kārtai</vt:lpstr>
      <vt:lpstr>Koptāme</vt:lpstr>
      <vt:lpstr>'1'!Drukas_apgabals</vt:lpstr>
      <vt:lpstr>'2'!Drukas_apgabals</vt:lpstr>
      <vt:lpstr>'3'!Drukas_apgabals</vt:lpstr>
      <vt:lpstr>'4'!Drukas_apgabals</vt:lpstr>
      <vt:lpstr>'5'!Drukas_apgabals</vt:lpstr>
      <vt:lpstr>'6'!Drukas_apgabals</vt:lpstr>
      <vt:lpstr>'7'!Drukas_apgabals</vt:lpstr>
      <vt:lpstr>'8'!Drukas_apgabals</vt:lpstr>
      <vt:lpstr>'kopsavilkums 1. kārtai'!Drukas_apgabals</vt:lpstr>
      <vt:lpstr>Koptāme!Drukas_apgabals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Tametajs</dc:creator>
  <cp:lastModifiedBy>User</cp:lastModifiedBy>
  <cp:lastPrinted>2018-06-18T12:35:25Z</cp:lastPrinted>
  <dcterms:created xsi:type="dcterms:W3CDTF">2007-03-21T07:38:50Z</dcterms:created>
  <dcterms:modified xsi:type="dcterms:W3CDTF">2018-06-27T12:15:02Z</dcterms:modified>
</cp:coreProperties>
</file>