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1B49DA53-65F3-4A0B-B90D-5C393B98D84F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T2" sheetId="3" r:id="rId1"/>
  </sheets>
  <calcPr calcId="162913"/>
</workbook>
</file>

<file path=xl/calcChain.xml><?xml version="1.0" encoding="utf-8"?>
<calcChain xmlns="http://schemas.openxmlformats.org/spreadsheetml/2006/main">
  <c r="E69" i="3" l="1"/>
  <c r="E70" i="3" s="1"/>
  <c r="E38" i="3"/>
  <c r="E36" i="3"/>
  <c r="E31" i="3"/>
  <c r="E29" i="3"/>
  <c r="E28" i="3"/>
  <c r="E25" i="3"/>
  <c r="O76" i="3" l="1"/>
  <c r="P81" i="3" l="1"/>
  <c r="L76" i="3"/>
  <c r="N75" i="3"/>
  <c r="P75" i="3" s="1"/>
  <c r="M76" i="3" l="1"/>
  <c r="P76" i="3"/>
  <c r="P80" i="3" s="1"/>
  <c r="N76" i="3"/>
  <c r="P78" i="3" l="1"/>
  <c r="P79" i="3"/>
  <c r="P82" i="3" l="1"/>
  <c r="P83" i="3" s="1"/>
  <c r="P84" i="3" s="1"/>
  <c r="P85" i="3" s="1"/>
</calcChain>
</file>

<file path=xl/sharedStrings.xml><?xml version="1.0" encoding="utf-8"?>
<sst xmlns="http://schemas.openxmlformats.org/spreadsheetml/2006/main" count="157" uniqueCount="89">
  <si>
    <r>
      <t>Pasūtītājs:</t>
    </r>
    <r>
      <rPr>
        <b/>
        <sz val="10"/>
        <rFont val="Arial"/>
        <family val="2"/>
        <charset val="186"/>
      </rPr>
      <t xml:space="preserve">   Nīcas novada dome</t>
    </r>
  </si>
  <si>
    <t>N.p.k.</t>
  </si>
  <si>
    <t>Kods</t>
  </si>
  <si>
    <t>Darba nosaukums</t>
  </si>
  <si>
    <t>Mērv.</t>
  </si>
  <si>
    <t>Daudz.</t>
  </si>
  <si>
    <t>Vienības izmaksas</t>
  </si>
  <si>
    <t xml:space="preserve">    Kopējās izmaksas</t>
  </si>
  <si>
    <t>Kopā (Eur)</t>
  </si>
  <si>
    <t>Laika norma (c/h)</t>
  </si>
  <si>
    <t>Darba samaksas likme (Eur/h)</t>
  </si>
  <si>
    <t>Darba alga  (Eur)</t>
  </si>
  <si>
    <t>Materiāli (Eur)</t>
  </si>
  <si>
    <t>Mehānismi (Eur)</t>
  </si>
  <si>
    <t>Darbietilpība (c/h)</t>
  </si>
  <si>
    <t>Darba alga (Eur)</t>
  </si>
  <si>
    <t>kg</t>
  </si>
  <si>
    <t>k-ts</t>
  </si>
  <si>
    <t>Būvgružu savākšana un izvešana</t>
  </si>
  <si>
    <t>KOPĀ:</t>
  </si>
  <si>
    <t>Būvmateriālu sagāde un transporta izdevumi:</t>
  </si>
  <si>
    <t>Tiešās izmaksas kopā</t>
  </si>
  <si>
    <t>VIRSIZDEVUMI:</t>
  </si>
  <si>
    <t>Pieskaitāmās izmaksas:</t>
  </si>
  <si>
    <t>Plānotā peļņa:</t>
  </si>
  <si>
    <t>Sociālais nodoklis darba algai:</t>
  </si>
  <si>
    <t>Kopā virsizdevumi:</t>
  </si>
  <si>
    <t>Kopā tiešās izmaksas un virsizdevumi:</t>
  </si>
  <si>
    <t>Pievienotās vērtības nodoklis PVN:</t>
  </si>
  <si>
    <r>
      <t>m</t>
    </r>
    <r>
      <rPr>
        <sz val="9"/>
        <rFont val="Calibri"/>
        <family val="2"/>
        <charset val="186"/>
      </rPr>
      <t>³</t>
    </r>
  </si>
  <si>
    <t>gb</t>
  </si>
  <si>
    <r>
      <t>m</t>
    </r>
    <r>
      <rPr>
        <sz val="9"/>
        <rFont val="Calibri"/>
        <family val="2"/>
        <charset val="186"/>
      </rPr>
      <t>²</t>
    </r>
  </si>
  <si>
    <t>Esošo margu demontāža</t>
  </si>
  <si>
    <t>Šķembas</t>
  </si>
  <si>
    <t>m</t>
  </si>
  <si>
    <t>Palīgmateriāli</t>
  </si>
  <si>
    <t>Pandusa aizpildīšana</t>
  </si>
  <si>
    <t>Smilts</t>
  </si>
  <si>
    <t>Bruģis 200x100x60</t>
  </si>
  <si>
    <t>Margas pandusam</t>
  </si>
  <si>
    <t>Panduss</t>
  </si>
  <si>
    <t>Demontāžas darbi</t>
  </si>
  <si>
    <t xml:space="preserve">m </t>
  </si>
  <si>
    <t>Betona bortakmeņu izbūve (80x200x1000)</t>
  </si>
  <si>
    <t>Bruģa pamatnes kārtas izveidošana,blietēšana</t>
  </si>
  <si>
    <t>Gājēju celiņa bruģēšana</t>
  </si>
  <si>
    <t>Zālāja atjaunošana</t>
  </si>
  <si>
    <t>Neparedzamās izmaksas:</t>
  </si>
  <si>
    <t>Labiekārtošana (apjomus precizēt pirms būvdarbu uzsākšanas)</t>
  </si>
  <si>
    <r>
      <t xml:space="preserve">Objekta adrese: </t>
    </r>
    <r>
      <rPr>
        <b/>
        <sz val="10"/>
        <rFont val="Arial"/>
        <family val="2"/>
        <charset val="186"/>
      </rPr>
      <t>Skolas iela 5,Nīca, Nīcas novads</t>
    </r>
  </si>
  <si>
    <t>Esošā pandusa demontāža</t>
  </si>
  <si>
    <t>Esošo kāpņu un kāpņu laukuma demontāža</t>
  </si>
  <si>
    <t>Betona plākšņu demontāža</t>
  </si>
  <si>
    <t>Soliņu un atkritumu urnu demontāža,nodot pasūtītāja rīcībā</t>
  </si>
  <si>
    <t>Veidņu uzstādīšana,demontāža pamatiem</t>
  </si>
  <si>
    <t>Veidņi</t>
  </si>
  <si>
    <t>Armatūras siets 8x150x150</t>
  </si>
  <si>
    <t>Cementa/smilts maisījums (1:8)</t>
  </si>
  <si>
    <t>Kāpnes,kāpņu laukums</t>
  </si>
  <si>
    <t>Pamatu pēdas izveidošana no blietētas smilts pabēruma H=200mm</t>
  </si>
  <si>
    <t>Pamatu rakšana pandusam (Specifikāciju skatīt lapā AR/VA-2)</t>
  </si>
  <si>
    <t>Margu ierīkošana pandusam (konstr.risinājumu skatīt lapā AR/VA-2)</t>
  </si>
  <si>
    <t>Pamatu,atbalsta sienu betonēšana, armēšana(virszemes daļā slīpēts betons)</t>
  </si>
  <si>
    <t>Esošo kanalizāciju ievietot tērauda aizsargčaulā DN300, L=10m, b=5mm</t>
  </si>
  <si>
    <t>kont.</t>
  </si>
  <si>
    <t>Betons C16/20</t>
  </si>
  <si>
    <t>Tāmes izmaksas bez PVN:</t>
  </si>
  <si>
    <t>EUR</t>
  </si>
  <si>
    <t>Pandusa bruģēšana (Izmērus, bruģakmens krāsu un izvietojumu skatīt lapā AR/VA-1)</t>
  </si>
  <si>
    <t>Esošās grunts norakšana, utilizācija</t>
  </si>
  <si>
    <t>Kājslauķa izbūve kāpņu laukumā pie ieejas durvīm.(Polimērbetona vanniņa 1000x500mm,cinkotā tērauda režģis 1000x500, ACO VARIO vai analogu)</t>
  </si>
  <si>
    <t>Pamatu pastiprināšana(pēc apsekošanas) esošajam ieejas jumtiņam.</t>
  </si>
  <si>
    <t>Stiegrojums</t>
  </si>
  <si>
    <t>Sausais betona maisījums ar cementa/smilts attiecību 1:8</t>
  </si>
  <si>
    <t>Kāpņu laukuma izveidošana (Izmērus,bruģakmens krāsu un izvietojumu skatīt lapā AR/VA-1)</t>
  </si>
  <si>
    <t>Pamatu izbūve pakāpieniem (pamatu specifikāciju un izmērus skatīt lapā AR/VA-2)</t>
  </si>
  <si>
    <t>Materiāls veidņiem</t>
  </si>
  <si>
    <t>Rūpnieciski izgatavotu pakāpienu montāža, SIA"Pamats un Co" ražotos vai analogus. (Pakāpienu izvietojumu, izmērus skatīt lapās AR/VA-1 un AR/VA-2)</t>
  </si>
  <si>
    <t>Dubult-T prof. Nr.14</t>
  </si>
  <si>
    <t>Pakāpieni</t>
  </si>
  <si>
    <t>Palīgmateriāli profilu stiprināšanai</t>
  </si>
  <si>
    <t>Pakāpienu marķēšana</t>
  </si>
  <si>
    <r>
      <t xml:space="preserve">Tāme sastādīta:   </t>
    </r>
    <r>
      <rPr>
        <b/>
        <sz val="10"/>
        <rFont val="Arial"/>
        <family val="2"/>
        <charset val="186"/>
      </rPr>
      <t xml:space="preserve"> </t>
    </r>
  </si>
  <si>
    <r>
      <t xml:space="preserve">Izpildītājs:    </t>
    </r>
    <r>
      <rPr>
        <sz val="10"/>
        <rFont val="Arial"/>
        <family val="2"/>
        <charset val="186"/>
      </rPr>
      <t xml:space="preserve">  </t>
    </r>
  </si>
  <si>
    <t>Nīcas ambulances ieejas mezgla vienkāršota atjaunošana II kārta (Kāpnes, kāpņu laukums, panduss, labiekārtošana)</t>
  </si>
  <si>
    <t xml:space="preserve">Darbu tāme </t>
  </si>
  <si>
    <t xml:space="preserve">Sastādīja:                                                </t>
  </si>
  <si>
    <t xml:space="preserve">Pārbaudīja:                                             </t>
  </si>
  <si>
    <t>4.pielikums.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</si>
</sst>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Helv"/>
    </font>
    <font>
      <b/>
      <u/>
      <sz val="14"/>
      <name val="Arial"/>
      <family val="2"/>
      <charset val="186"/>
    </font>
    <font>
      <b/>
      <u/>
      <sz val="11"/>
      <name val="Arial"/>
      <family val="2"/>
      <charset val="204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 Baltic"/>
      <family val="1"/>
      <charset val="186"/>
    </font>
    <font>
      <b/>
      <sz val="8"/>
      <name val="Times New Roman Baltic"/>
      <charset val="186"/>
    </font>
    <font>
      <sz val="8"/>
      <name val="Times New Roman"/>
      <family val="1"/>
    </font>
    <font>
      <sz val="8"/>
      <name val="Times New Roman"/>
      <family val="1"/>
      <charset val="204"/>
    </font>
    <font>
      <sz val="6"/>
      <name val="Arial"/>
      <family val="2"/>
      <charset val="186"/>
    </font>
    <font>
      <sz val="9"/>
      <name val="Arial"/>
      <family val="2"/>
      <charset val="204"/>
    </font>
    <font>
      <sz val="8"/>
      <name val="Arial Narrow"/>
      <family val="2"/>
      <charset val="186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name val="Arial"/>
      <family val="2"/>
    </font>
    <font>
      <sz val="9"/>
      <color indexed="8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1"/>
      <name val="Arial"/>
      <family val="2"/>
      <charset val="186"/>
    </font>
    <font>
      <sz val="9"/>
      <name val="Calibri"/>
      <family val="2"/>
      <charset val="186"/>
    </font>
    <font>
      <sz val="11"/>
      <color rgb="FFFF0000"/>
      <name val="Calibri"/>
      <family val="2"/>
      <scheme val="minor"/>
    </font>
    <font>
      <b/>
      <u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4" fillId="0" borderId="0" xfId="0" applyFont="1" applyFill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10" fillId="3" borderId="10" xfId="2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2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/>
    </xf>
    <xf numFmtId="2" fontId="15" fillId="2" borderId="18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left" vertical="center" wrapText="1"/>
    </xf>
    <xf numFmtId="2" fontId="15" fillId="0" borderId="20" xfId="0" applyNumberFormat="1" applyFont="1" applyBorder="1" applyAlignment="1">
      <alignment horizontal="right" vertical="center" wrapText="1"/>
    </xf>
    <xf numFmtId="9" fontId="17" fillId="0" borderId="0" xfId="3" applyNumberFormat="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4" fontId="15" fillId="0" borderId="20" xfId="0" applyNumberFormat="1" applyFont="1" applyBorder="1" applyAlignment="1">
      <alignment wrapText="1"/>
    </xf>
    <xf numFmtId="4" fontId="15" fillId="2" borderId="20" xfId="0" applyNumberFormat="1" applyFont="1" applyFill="1" applyBorder="1" applyAlignment="1">
      <alignment wrapText="1"/>
    </xf>
    <xf numFmtId="4" fontId="15" fillId="0" borderId="21" xfId="0" applyNumberFormat="1" applyFont="1" applyBorder="1" applyAlignment="1">
      <alignment wrapText="1"/>
    </xf>
    <xf numFmtId="2" fontId="16" fillId="0" borderId="15" xfId="0" applyNumberFormat="1" applyFont="1" applyBorder="1" applyAlignment="1">
      <alignment horizontal="left" vertical="center" wrapText="1"/>
    </xf>
    <xf numFmtId="2" fontId="16" fillId="0" borderId="15" xfId="0" applyNumberFormat="1" applyFont="1" applyBorder="1" applyAlignment="1">
      <alignment horizontal="right" vertical="center" wrapText="1"/>
    </xf>
    <xf numFmtId="10" fontId="16" fillId="0" borderId="15" xfId="0" applyNumberFormat="1" applyFont="1" applyBorder="1" applyAlignment="1">
      <alignment horizontal="right" vertical="center" wrapText="1"/>
    </xf>
    <xf numFmtId="2" fontId="16" fillId="2" borderId="15" xfId="0" applyNumberFormat="1" applyFont="1" applyFill="1" applyBorder="1" applyAlignment="1">
      <alignment horizontal="right" vertical="center" wrapText="1"/>
    </xf>
    <xf numFmtId="4" fontId="16" fillId="0" borderId="15" xfId="0" applyNumberFormat="1" applyFont="1" applyBorder="1" applyAlignment="1">
      <alignment wrapText="1"/>
    </xf>
    <xf numFmtId="4" fontId="16" fillId="2" borderId="15" xfId="0" applyNumberFormat="1" applyFont="1" applyFill="1" applyBorder="1" applyAlignment="1">
      <alignment wrapText="1"/>
    </xf>
    <xf numFmtId="4" fontId="16" fillId="0" borderId="22" xfId="0" applyNumberFormat="1" applyFont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right" vertical="center" wrapText="1"/>
    </xf>
    <xf numFmtId="10" fontId="16" fillId="0" borderId="13" xfId="0" applyNumberFormat="1" applyFont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vertical="top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left" vertical="center" wrapText="1"/>
    </xf>
    <xf numFmtId="9" fontId="17" fillId="0" borderId="13" xfId="3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10" fontId="17" fillId="0" borderId="13" xfId="3" applyNumberFormat="1" applyFont="1" applyFill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left" vertical="center" wrapText="1"/>
    </xf>
    <xf numFmtId="4" fontId="15" fillId="2" borderId="13" xfId="0" applyNumberFormat="1" applyFont="1" applyFill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right" vertical="center" wrapText="1"/>
    </xf>
    <xf numFmtId="10" fontId="16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" fontId="15" fillId="2" borderId="10" xfId="0" applyNumberFormat="1" applyFont="1" applyFill="1" applyBorder="1" applyAlignment="1">
      <alignment vertical="center"/>
    </xf>
    <xf numFmtId="4" fontId="21" fillId="0" borderId="24" xfId="0" applyNumberFormat="1" applyFont="1" applyBorder="1" applyAlignment="1">
      <alignment vertical="center"/>
    </xf>
    <xf numFmtId="0" fontId="5" fillId="0" borderId="0" xfId="0" applyFont="1" applyBorder="1"/>
    <xf numFmtId="0" fontId="5" fillId="2" borderId="0" xfId="0" applyFont="1" applyFill="1" applyBorder="1"/>
    <xf numFmtId="2" fontId="22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3" xfId="4" applyNumberFormat="1" applyFont="1" applyFill="1" applyBorder="1" applyAlignment="1" applyProtection="1">
      <alignment horizontal="center" vertical="center"/>
    </xf>
    <xf numFmtId="2" fontId="15" fillId="2" borderId="13" xfId="4" applyNumberFormat="1" applyFont="1" applyFill="1" applyBorder="1" applyAlignment="1" applyProtection="1">
      <alignment horizontal="center" vertical="center"/>
    </xf>
    <xf numFmtId="2" fontId="15" fillId="0" borderId="25" xfId="4" applyNumberFormat="1" applyFont="1" applyFill="1" applyBorder="1" applyAlignment="1" applyProtection="1">
      <alignment horizontal="center" vertical="center"/>
    </xf>
    <xf numFmtId="2" fontId="15" fillId="0" borderId="14" xfId="4" applyNumberFormat="1" applyFont="1" applyFill="1" applyBorder="1" applyAlignment="1" applyProtection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distributed"/>
    </xf>
    <xf numFmtId="0" fontId="12" fillId="2" borderId="13" xfId="0" applyNumberFormat="1" applyFont="1" applyFill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4" fillId="0" borderId="0" xfId="0" applyNumberFormat="1" applyFont="1"/>
    <xf numFmtId="0" fontId="0" fillId="0" borderId="0" xfId="0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/>
    </xf>
    <xf numFmtId="0" fontId="11" fillId="2" borderId="3" xfId="0" applyFont="1" applyFill="1" applyBorder="1" applyAlignment="1">
      <alignment horizontal="center" vertical="distributed"/>
    </xf>
    <xf numFmtId="0" fontId="11" fillId="0" borderId="7" xfId="0" applyFont="1" applyFill="1" applyBorder="1" applyAlignment="1">
      <alignment horizontal="center" vertical="distributed"/>
    </xf>
    <xf numFmtId="0" fontId="14" fillId="4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distributed"/>
    </xf>
    <xf numFmtId="0" fontId="11" fillId="2" borderId="13" xfId="0" applyFont="1" applyFill="1" applyBorder="1" applyAlignment="1">
      <alignment horizontal="center" vertical="distributed"/>
    </xf>
    <xf numFmtId="0" fontId="11" fillId="0" borderId="28" xfId="0" applyFont="1" applyFill="1" applyBorder="1" applyAlignment="1">
      <alignment horizontal="center" vertical="distributed"/>
    </xf>
    <xf numFmtId="0" fontId="14" fillId="0" borderId="13" xfId="0" applyFont="1" applyFill="1" applyBorder="1" applyAlignment="1">
      <alignment horizontal="center" vertical="distributed"/>
    </xf>
    <xf numFmtId="2" fontId="14" fillId="2" borderId="13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distributed"/>
    </xf>
    <xf numFmtId="2" fontId="11" fillId="2" borderId="13" xfId="0" applyNumberFormat="1" applyFont="1" applyFill="1" applyBorder="1" applyAlignment="1">
      <alignment horizontal="center" vertical="distributed"/>
    </xf>
    <xf numFmtId="0" fontId="14" fillId="2" borderId="13" xfId="0" applyFont="1" applyFill="1" applyBorder="1" applyAlignment="1" applyProtection="1">
      <alignment horizontal="center" vertical="center" wrapText="1"/>
    </xf>
    <xf numFmtId="4" fontId="15" fillId="0" borderId="29" xfId="0" applyNumberFormat="1" applyFont="1" applyBorder="1" applyAlignment="1">
      <alignment vertical="center" wrapText="1"/>
    </xf>
    <xf numFmtId="2" fontId="16" fillId="2" borderId="30" xfId="0" applyNumberFormat="1" applyFont="1" applyFill="1" applyBorder="1" applyAlignment="1">
      <alignment horizontal="right" vertical="center" wrapText="1"/>
    </xf>
    <xf numFmtId="2" fontId="14" fillId="2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2" fillId="2" borderId="13" xfId="0" applyNumberFormat="1" applyFont="1" applyFill="1" applyBorder="1" applyAlignment="1">
      <alignment horizontal="left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4" fontId="15" fillId="0" borderId="32" xfId="0" applyNumberFormat="1" applyFont="1" applyBorder="1" applyAlignment="1">
      <alignment vertical="center" wrapText="1"/>
    </xf>
    <xf numFmtId="4" fontId="15" fillId="0" borderId="31" xfId="0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11" fillId="0" borderId="12" xfId="0" applyFont="1" applyFill="1" applyBorder="1" applyAlignment="1">
      <alignment horizontal="center" vertical="distributed"/>
    </xf>
    <xf numFmtId="0" fontId="11" fillId="0" borderId="14" xfId="0" applyFont="1" applyFill="1" applyBorder="1" applyAlignment="1">
      <alignment horizontal="center" vertical="distributed"/>
    </xf>
    <xf numFmtId="9" fontId="15" fillId="0" borderId="13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left" vertical="center" wrapText="1"/>
    </xf>
    <xf numFmtId="0" fontId="12" fillId="2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5" fillId="0" borderId="10" xfId="4" applyNumberFormat="1" applyFont="1" applyFill="1" applyBorder="1" applyAlignment="1" applyProtection="1">
      <alignment horizontal="center" vertical="center"/>
    </xf>
    <xf numFmtId="2" fontId="15" fillId="2" borderId="10" xfId="4" applyNumberFormat="1" applyFont="1" applyFill="1" applyBorder="1" applyAlignment="1" applyProtection="1">
      <alignment horizontal="center" vertical="center"/>
    </xf>
    <xf numFmtId="2" fontId="15" fillId="2" borderId="33" xfId="0" applyNumberFormat="1" applyFont="1" applyFill="1" applyBorder="1" applyAlignment="1">
      <alignment horizontal="center" vertical="center" wrapText="1"/>
    </xf>
    <xf numFmtId="39" fontId="15" fillId="2" borderId="33" xfId="0" applyNumberFormat="1" applyFont="1" applyFill="1" applyBorder="1" applyAlignment="1">
      <alignment horizontal="center" vertical="center"/>
    </xf>
    <xf numFmtId="2" fontId="15" fillId="0" borderId="34" xfId="4" applyNumberFormat="1" applyFont="1" applyFill="1" applyBorder="1" applyAlignment="1" applyProtection="1">
      <alignment horizontal="center" vertical="center"/>
    </xf>
    <xf numFmtId="2" fontId="15" fillId="0" borderId="24" xfId="4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14" fillId="2" borderId="12" xfId="0" applyFont="1" applyFill="1" applyBorder="1" applyAlignment="1">
      <alignment horizontal="center" vertical="distributed"/>
    </xf>
    <xf numFmtId="0" fontId="14" fillId="2" borderId="26" xfId="0" applyFont="1" applyFill="1" applyBorder="1" applyAlignment="1">
      <alignment horizontal="center" vertical="distributed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6" xfId="0" applyNumberFormat="1" applyFont="1" applyFill="1" applyBorder="1" applyAlignment="1">
      <alignment horizontal="center" vertical="center"/>
    </xf>
    <xf numFmtId="0" fontId="12" fillId="2" borderId="19" xfId="0" applyNumberFormat="1" applyFont="1" applyFill="1" applyBorder="1" applyAlignment="1">
      <alignment horizontal="center" vertical="center"/>
    </xf>
    <xf numFmtId="0" fontId="12" fillId="2" borderId="2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2" fontId="5" fillId="0" borderId="0" xfId="1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5">
    <cellStyle name="Excel Built-in Normal" xfId="4" xr:uid="{00000000-0005-0000-0000-000000000000}"/>
    <cellStyle name="Normal_Liepaja Peldu 5 UK tames" xfId="3" xr:uid="{00000000-0005-0000-0000-000001000000}"/>
    <cellStyle name="Normal_Sheet1" xfId="2" xr:uid="{00000000-0005-0000-0000-000002000000}"/>
    <cellStyle name="Parasts" xfId="0" builtinId="0"/>
    <cellStyle name="Style 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90"/>
  <sheetViews>
    <sheetView tabSelected="1" workbookViewId="0">
      <selection activeCell="P5" sqref="P5"/>
    </sheetView>
  </sheetViews>
  <sheetFormatPr defaultRowHeight="15" x14ac:dyDescent="0.25"/>
  <cols>
    <col min="1" max="1" width="4.7109375" customWidth="1"/>
    <col min="2" max="2" width="2.7109375" customWidth="1"/>
    <col min="3" max="3" width="33.5703125" customWidth="1"/>
    <col min="4" max="4" width="4.85546875" customWidth="1"/>
    <col min="5" max="5" width="7" customWidth="1"/>
    <col min="6" max="6" width="6.42578125" customWidth="1"/>
    <col min="7" max="7" width="6" customWidth="1"/>
    <col min="8" max="8" width="7" customWidth="1"/>
    <col min="9" max="9" width="7.42578125" style="6" customWidth="1"/>
    <col min="10" max="11" width="7.42578125" customWidth="1"/>
    <col min="12" max="12" width="8" customWidth="1"/>
    <col min="13" max="13" width="7.85546875" customWidth="1"/>
    <col min="14" max="14" width="8.85546875" customWidth="1"/>
    <col min="15" max="15" width="7.85546875" customWidth="1"/>
    <col min="16" max="16" width="8.85546875" customWidth="1"/>
  </cols>
  <sheetData>
    <row r="1" spans="1:16" ht="18" x14ac:dyDescent="0.25">
      <c r="A1" s="147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x14ac:dyDescent="0.25">
      <c r="A2" s="148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16" x14ac:dyDescent="0.25">
      <c r="A3" s="149" t="s">
        <v>0</v>
      </c>
      <c r="B3" s="149"/>
      <c r="C3" s="149"/>
      <c r="D3" s="1"/>
      <c r="E3" s="2"/>
      <c r="F3" s="3"/>
      <c r="G3" s="3"/>
      <c r="H3" s="4"/>
      <c r="I3" s="4"/>
      <c r="J3" s="4"/>
      <c r="K3" s="5"/>
      <c r="L3" s="5"/>
      <c r="O3" s="6"/>
    </row>
    <row r="4" spans="1:16" x14ac:dyDescent="0.25">
      <c r="A4" s="125" t="s">
        <v>49</v>
      </c>
      <c r="B4" s="125"/>
      <c r="C4" s="7"/>
      <c r="D4" s="3"/>
      <c r="E4" s="2"/>
      <c r="F4" s="3"/>
      <c r="G4" s="3"/>
      <c r="H4" s="4"/>
      <c r="I4" s="4"/>
      <c r="J4" s="4"/>
      <c r="K4" s="5"/>
      <c r="L4" s="5"/>
      <c r="N4" t="s">
        <v>88</v>
      </c>
      <c r="O4" s="6"/>
    </row>
    <row r="5" spans="1:16" x14ac:dyDescent="0.25">
      <c r="A5" s="150" t="s">
        <v>83</v>
      </c>
      <c r="B5" s="150"/>
      <c r="C5" s="150"/>
      <c r="D5" s="3"/>
      <c r="E5" s="2"/>
      <c r="F5" s="3"/>
      <c r="G5" s="3"/>
      <c r="H5" s="4"/>
      <c r="I5" s="4"/>
      <c r="J5" s="4"/>
      <c r="K5" s="5"/>
      <c r="L5" s="5"/>
      <c r="O5" s="6"/>
    </row>
    <row r="6" spans="1:16" x14ac:dyDescent="0.25">
      <c r="A6" s="149" t="s">
        <v>82</v>
      </c>
      <c r="B6" s="149"/>
      <c r="C6" s="149"/>
      <c r="D6" s="3"/>
      <c r="E6" s="2"/>
      <c r="F6" s="3"/>
      <c r="G6" s="3"/>
      <c r="H6" s="4"/>
      <c r="I6" s="4"/>
      <c r="J6" s="151" t="s">
        <v>66</v>
      </c>
      <c r="K6" s="151"/>
      <c r="L6" s="151"/>
      <c r="M6" s="151"/>
      <c r="N6" s="108"/>
      <c r="O6" s="152" t="s">
        <v>67</v>
      </c>
      <c r="P6" s="152"/>
    </row>
    <row r="7" spans="1:16" ht="15.75" thickBot="1" x14ac:dyDescent="0.3">
      <c r="A7" s="139"/>
      <c r="B7" s="139"/>
      <c r="C7" s="139"/>
      <c r="D7" s="139"/>
      <c r="E7" s="140"/>
      <c r="F7" s="140"/>
      <c r="G7" s="3"/>
      <c r="H7" s="4"/>
      <c r="I7" s="4"/>
      <c r="J7" s="4"/>
      <c r="K7" s="5"/>
      <c r="L7" s="5"/>
      <c r="O7" s="6"/>
    </row>
    <row r="8" spans="1:16" ht="22.5" x14ac:dyDescent="0.25">
      <c r="A8" s="141" t="s">
        <v>1</v>
      </c>
      <c r="B8" s="143" t="s">
        <v>2</v>
      </c>
      <c r="C8" s="145" t="s">
        <v>3</v>
      </c>
      <c r="D8" s="8" t="s">
        <v>4</v>
      </c>
      <c r="E8" s="8" t="s">
        <v>5</v>
      </c>
      <c r="F8" s="132" t="s">
        <v>6</v>
      </c>
      <c r="G8" s="133"/>
      <c r="H8" s="133"/>
      <c r="I8" s="133"/>
      <c r="J8" s="133"/>
      <c r="K8" s="134"/>
      <c r="L8" s="132" t="s">
        <v>7</v>
      </c>
      <c r="M8" s="133"/>
      <c r="N8" s="133"/>
      <c r="O8" s="134"/>
      <c r="P8" s="135" t="s">
        <v>8</v>
      </c>
    </row>
    <row r="9" spans="1:16" ht="60" thickBot="1" x14ac:dyDescent="0.3">
      <c r="A9" s="142"/>
      <c r="B9" s="144"/>
      <c r="C9" s="146"/>
      <c r="D9" s="9"/>
      <c r="E9" s="9"/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2" t="s">
        <v>8</v>
      </c>
      <c r="L9" s="13" t="s">
        <v>14</v>
      </c>
      <c r="M9" s="13" t="s">
        <v>15</v>
      </c>
      <c r="N9" s="13" t="s">
        <v>12</v>
      </c>
      <c r="O9" s="11" t="s">
        <v>13</v>
      </c>
      <c r="P9" s="136"/>
    </row>
    <row r="10" spans="1:16" x14ac:dyDescent="0.25">
      <c r="A10" s="93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8">
        <v>8</v>
      </c>
      <c r="I10" s="88">
        <v>9</v>
      </c>
      <c r="J10" s="88">
        <v>10</v>
      </c>
      <c r="K10" s="87">
        <v>11</v>
      </c>
      <c r="L10" s="87">
        <v>12</v>
      </c>
      <c r="M10" s="87">
        <v>13</v>
      </c>
      <c r="N10" s="87">
        <v>14</v>
      </c>
      <c r="O10" s="88">
        <v>15</v>
      </c>
      <c r="P10" s="89">
        <v>16</v>
      </c>
    </row>
    <row r="11" spans="1:16" x14ac:dyDescent="0.25">
      <c r="A11" s="111"/>
      <c r="B11" s="91"/>
      <c r="C11" s="90"/>
      <c r="D11" s="91"/>
      <c r="E11" s="91"/>
      <c r="F11" s="91"/>
      <c r="G11" s="91"/>
      <c r="H11" s="92"/>
      <c r="I11" s="92"/>
      <c r="J11" s="92"/>
      <c r="K11" s="91"/>
      <c r="L11" s="91"/>
      <c r="M11" s="91"/>
      <c r="N11" s="91"/>
      <c r="O11" s="92"/>
      <c r="P11" s="112"/>
    </row>
    <row r="12" spans="1:16" x14ac:dyDescent="0.25">
      <c r="A12" s="126">
        <v>1</v>
      </c>
      <c r="B12" s="92"/>
      <c r="C12" s="103"/>
      <c r="D12" s="99"/>
      <c r="E12" s="99"/>
      <c r="F12" s="94"/>
      <c r="G12" s="74"/>
      <c r="H12" s="75"/>
      <c r="I12" s="97"/>
      <c r="J12" s="75"/>
      <c r="K12" s="74"/>
      <c r="L12" s="74"/>
      <c r="M12" s="74"/>
      <c r="N12" s="74"/>
      <c r="O12" s="76"/>
      <c r="P12" s="77"/>
    </row>
    <row r="13" spans="1:16" x14ac:dyDescent="0.25">
      <c r="A13" s="126">
        <v>2</v>
      </c>
      <c r="B13" s="92"/>
      <c r="C13" s="102"/>
      <c r="D13" s="95"/>
      <c r="E13" s="96"/>
      <c r="F13" s="94"/>
      <c r="G13" s="74"/>
      <c r="H13" s="75"/>
      <c r="I13" s="97"/>
      <c r="J13" s="75"/>
      <c r="K13" s="74"/>
      <c r="L13" s="74"/>
      <c r="M13" s="74"/>
      <c r="N13" s="74"/>
      <c r="O13" s="76"/>
      <c r="P13" s="77"/>
    </row>
    <row r="14" spans="1:16" x14ac:dyDescent="0.25">
      <c r="A14" s="127"/>
      <c r="B14" s="80"/>
      <c r="C14" s="90" t="s">
        <v>41</v>
      </c>
      <c r="D14" s="91"/>
      <c r="E14" s="91"/>
      <c r="F14" s="91"/>
      <c r="G14" s="74"/>
      <c r="H14" s="75"/>
      <c r="I14" s="98"/>
      <c r="J14" s="75"/>
      <c r="K14" s="74"/>
      <c r="L14" s="74"/>
      <c r="M14" s="74"/>
      <c r="N14" s="74"/>
      <c r="O14" s="76"/>
      <c r="P14" s="77"/>
    </row>
    <row r="15" spans="1:16" x14ac:dyDescent="0.25">
      <c r="A15" s="86">
        <v>3</v>
      </c>
      <c r="B15" s="78"/>
      <c r="C15" s="104" t="s">
        <v>50</v>
      </c>
      <c r="D15" s="81" t="s">
        <v>31</v>
      </c>
      <c r="E15" s="82">
        <v>3.7</v>
      </c>
      <c r="F15" s="75"/>
      <c r="G15" s="74"/>
      <c r="H15" s="75"/>
      <c r="I15" s="75"/>
      <c r="J15" s="75"/>
      <c r="K15" s="74"/>
      <c r="L15" s="74"/>
      <c r="M15" s="74"/>
      <c r="N15" s="74"/>
      <c r="O15" s="76"/>
      <c r="P15" s="77"/>
    </row>
    <row r="16" spans="1:16" ht="24" x14ac:dyDescent="0.25">
      <c r="A16" s="86">
        <v>4</v>
      </c>
      <c r="B16" s="14"/>
      <c r="C16" s="104" t="s">
        <v>51</v>
      </c>
      <c r="D16" s="81" t="s">
        <v>31</v>
      </c>
      <c r="E16" s="82">
        <v>21.32</v>
      </c>
      <c r="F16" s="16"/>
      <c r="G16" s="74"/>
      <c r="H16" s="75"/>
      <c r="I16" s="17"/>
      <c r="J16" s="17"/>
      <c r="K16" s="74"/>
      <c r="L16" s="74"/>
      <c r="M16" s="74"/>
      <c r="N16" s="74"/>
      <c r="O16" s="76"/>
      <c r="P16" s="77"/>
    </row>
    <row r="17" spans="1:18" x14ac:dyDescent="0.25">
      <c r="A17" s="86">
        <v>5</v>
      </c>
      <c r="B17" s="14"/>
      <c r="C17" s="104" t="s">
        <v>32</v>
      </c>
      <c r="D17" s="81" t="s">
        <v>30</v>
      </c>
      <c r="E17" s="82">
        <v>1</v>
      </c>
      <c r="F17" s="16"/>
      <c r="G17" s="74"/>
      <c r="H17" s="75"/>
      <c r="I17" s="17"/>
      <c r="J17" s="17"/>
      <c r="K17" s="74"/>
      <c r="L17" s="74"/>
      <c r="M17" s="74"/>
      <c r="N17" s="74"/>
      <c r="O17" s="76"/>
      <c r="P17" s="77"/>
    </row>
    <row r="18" spans="1:18" x14ac:dyDescent="0.25">
      <c r="A18" s="86">
        <v>6</v>
      </c>
      <c r="B18" s="14"/>
      <c r="C18" s="104" t="s">
        <v>52</v>
      </c>
      <c r="D18" s="81" t="s">
        <v>31</v>
      </c>
      <c r="E18" s="82">
        <v>115</v>
      </c>
      <c r="F18" s="16"/>
      <c r="G18" s="74"/>
      <c r="H18" s="75"/>
      <c r="I18" s="17"/>
      <c r="J18" s="17"/>
      <c r="K18" s="74"/>
      <c r="L18" s="74"/>
      <c r="M18" s="74"/>
      <c r="N18" s="74"/>
      <c r="O18" s="76"/>
      <c r="P18" s="77"/>
    </row>
    <row r="19" spans="1:18" ht="24" x14ac:dyDescent="0.25">
      <c r="A19" s="86">
        <v>7</v>
      </c>
      <c r="B19" s="14"/>
      <c r="C19" s="104" t="s">
        <v>53</v>
      </c>
      <c r="D19" s="81" t="s">
        <v>17</v>
      </c>
      <c r="E19" s="82">
        <v>1</v>
      </c>
      <c r="F19" s="16"/>
      <c r="G19" s="74"/>
      <c r="H19" s="75"/>
      <c r="I19" s="17"/>
      <c r="J19" s="17"/>
      <c r="K19" s="74"/>
      <c r="L19" s="74"/>
      <c r="M19" s="74"/>
      <c r="N19" s="74"/>
      <c r="O19" s="76"/>
      <c r="P19" s="77"/>
    </row>
    <row r="20" spans="1:18" x14ac:dyDescent="0.25">
      <c r="A20" s="86"/>
      <c r="B20" s="14"/>
      <c r="C20" s="79" t="s">
        <v>40</v>
      </c>
      <c r="D20" s="81"/>
      <c r="E20" s="82"/>
      <c r="F20" s="16"/>
      <c r="G20" s="74"/>
      <c r="H20" s="75"/>
      <c r="I20" s="17"/>
      <c r="J20" s="17"/>
      <c r="K20" s="74"/>
      <c r="L20" s="74"/>
      <c r="M20" s="74"/>
      <c r="N20" s="74"/>
      <c r="O20" s="76"/>
      <c r="P20" s="77"/>
      <c r="Q20" s="85"/>
      <c r="R20" s="85"/>
    </row>
    <row r="21" spans="1:18" ht="24" x14ac:dyDescent="0.25">
      <c r="A21" s="86">
        <v>8</v>
      </c>
      <c r="B21" s="78"/>
      <c r="C21" s="104" t="s">
        <v>60</v>
      </c>
      <c r="D21" s="81" t="s">
        <v>29</v>
      </c>
      <c r="E21" s="81">
        <v>10.6</v>
      </c>
      <c r="F21" s="16"/>
      <c r="G21" s="74"/>
      <c r="H21" s="75"/>
      <c r="I21" s="17"/>
      <c r="J21" s="17"/>
      <c r="K21" s="74"/>
      <c r="L21" s="74"/>
      <c r="M21" s="74"/>
      <c r="N21" s="74"/>
      <c r="O21" s="76"/>
      <c r="P21" s="77"/>
      <c r="Q21" s="83"/>
      <c r="R21" s="83"/>
    </row>
    <row r="22" spans="1:18" ht="24" x14ac:dyDescent="0.25">
      <c r="A22" s="86">
        <v>9</v>
      </c>
      <c r="B22" s="14"/>
      <c r="C22" s="104" t="s">
        <v>59</v>
      </c>
      <c r="D22" s="81" t="s">
        <v>31</v>
      </c>
      <c r="E22" s="82">
        <v>9.3000000000000007</v>
      </c>
      <c r="F22" s="16"/>
      <c r="G22" s="74"/>
      <c r="H22" s="75"/>
      <c r="I22" s="17"/>
      <c r="J22" s="17"/>
      <c r="K22" s="74"/>
      <c r="L22" s="74"/>
      <c r="M22" s="74"/>
      <c r="N22" s="74"/>
      <c r="O22" s="76"/>
      <c r="P22" s="77"/>
      <c r="Q22" s="83"/>
      <c r="R22" s="83"/>
    </row>
    <row r="23" spans="1:18" x14ac:dyDescent="0.25">
      <c r="A23" s="86"/>
      <c r="B23" s="14"/>
      <c r="C23" s="105" t="s">
        <v>37</v>
      </c>
      <c r="D23" s="81" t="s">
        <v>29</v>
      </c>
      <c r="E23" s="82">
        <v>2.1</v>
      </c>
      <c r="F23" s="16"/>
      <c r="G23" s="74"/>
      <c r="H23" s="75"/>
      <c r="I23" s="17"/>
      <c r="J23" s="17"/>
      <c r="K23" s="74"/>
      <c r="L23" s="74"/>
      <c r="M23" s="74"/>
      <c r="N23" s="74"/>
      <c r="O23" s="76"/>
      <c r="P23" s="77"/>
      <c r="R23" s="83"/>
    </row>
    <row r="24" spans="1:18" ht="24" x14ac:dyDescent="0.25">
      <c r="A24" s="86">
        <v>10</v>
      </c>
      <c r="B24" s="14"/>
      <c r="C24" s="104" t="s">
        <v>54</v>
      </c>
      <c r="D24" s="81" t="s">
        <v>31</v>
      </c>
      <c r="E24" s="82">
        <v>25</v>
      </c>
      <c r="F24" s="16"/>
      <c r="G24" s="74"/>
      <c r="H24" s="75"/>
      <c r="I24" s="17"/>
      <c r="J24" s="17"/>
      <c r="K24" s="74"/>
      <c r="L24" s="74"/>
      <c r="M24" s="74"/>
      <c r="N24" s="74"/>
      <c r="O24" s="76"/>
      <c r="P24" s="77"/>
      <c r="Q24" s="83"/>
      <c r="R24" s="83"/>
    </row>
    <row r="25" spans="1:18" x14ac:dyDescent="0.25">
      <c r="A25" s="86"/>
      <c r="B25" s="14"/>
      <c r="C25" s="105" t="s">
        <v>55</v>
      </c>
      <c r="D25" s="81" t="s">
        <v>31</v>
      </c>
      <c r="E25" s="82">
        <f>2*E24</f>
        <v>50</v>
      </c>
      <c r="F25" s="16"/>
      <c r="G25" s="74"/>
      <c r="H25" s="75"/>
      <c r="I25" s="17"/>
      <c r="J25" s="17"/>
      <c r="K25" s="74"/>
      <c r="L25" s="74"/>
      <c r="M25" s="74"/>
      <c r="N25" s="74"/>
      <c r="O25" s="76"/>
      <c r="P25" s="77"/>
      <c r="Q25" s="83"/>
      <c r="R25" s="83"/>
    </row>
    <row r="26" spans="1:18" x14ac:dyDescent="0.25">
      <c r="A26" s="86"/>
      <c r="B26" s="14"/>
      <c r="C26" s="105" t="s">
        <v>35</v>
      </c>
      <c r="D26" s="81" t="s">
        <v>17</v>
      </c>
      <c r="E26" s="82">
        <v>1</v>
      </c>
      <c r="F26" s="16"/>
      <c r="G26" s="74"/>
      <c r="H26" s="75"/>
      <c r="I26" s="17"/>
      <c r="J26" s="17"/>
      <c r="K26" s="74"/>
      <c r="L26" s="74"/>
      <c r="M26" s="74"/>
      <c r="N26" s="74"/>
      <c r="O26" s="76"/>
      <c r="P26" s="77"/>
      <c r="R26" s="83"/>
    </row>
    <row r="27" spans="1:18" ht="36" x14ac:dyDescent="0.25">
      <c r="A27" s="86">
        <v>11</v>
      </c>
      <c r="B27" s="14"/>
      <c r="C27" s="104" t="s">
        <v>62</v>
      </c>
      <c r="D27" s="81" t="s">
        <v>29</v>
      </c>
      <c r="E27" s="82">
        <v>6</v>
      </c>
      <c r="F27" s="16"/>
      <c r="G27" s="74"/>
      <c r="H27" s="75"/>
      <c r="I27" s="17"/>
      <c r="J27" s="17"/>
      <c r="K27" s="74"/>
      <c r="L27" s="74"/>
      <c r="M27" s="74"/>
      <c r="N27" s="74"/>
      <c r="O27" s="76"/>
      <c r="P27" s="77"/>
      <c r="R27" s="83"/>
    </row>
    <row r="28" spans="1:18" x14ac:dyDescent="0.25">
      <c r="A28" s="86"/>
      <c r="B28" s="14"/>
      <c r="C28" s="105" t="s">
        <v>65</v>
      </c>
      <c r="D28" s="81" t="s">
        <v>29</v>
      </c>
      <c r="E28" s="82">
        <f>1.1*E27</f>
        <v>6.6000000000000005</v>
      </c>
      <c r="F28" s="16"/>
      <c r="G28" s="74"/>
      <c r="H28" s="75"/>
      <c r="I28" s="17"/>
      <c r="J28" s="17"/>
      <c r="K28" s="74"/>
      <c r="L28" s="74"/>
      <c r="M28" s="74"/>
      <c r="N28" s="74"/>
      <c r="O28" s="76"/>
      <c r="P28" s="77"/>
      <c r="R28" s="83"/>
    </row>
    <row r="29" spans="1:18" x14ac:dyDescent="0.25">
      <c r="A29" s="86"/>
      <c r="B29" s="14"/>
      <c r="C29" s="105" t="s">
        <v>56</v>
      </c>
      <c r="D29" s="81" t="s">
        <v>31</v>
      </c>
      <c r="E29" s="82">
        <f>E24*1.15</f>
        <v>28.749999999999996</v>
      </c>
      <c r="F29" s="16"/>
      <c r="G29" s="74"/>
      <c r="H29" s="75"/>
      <c r="I29" s="17"/>
      <c r="J29" s="17"/>
      <c r="K29" s="74"/>
      <c r="L29" s="74"/>
      <c r="M29" s="74"/>
      <c r="N29" s="74"/>
      <c r="O29" s="76"/>
      <c r="P29" s="77"/>
      <c r="R29" s="83"/>
    </row>
    <row r="30" spans="1:18" x14ac:dyDescent="0.25">
      <c r="A30" s="86"/>
      <c r="B30" s="14"/>
      <c r="C30" s="105" t="s">
        <v>35</v>
      </c>
      <c r="D30" s="81" t="s">
        <v>17</v>
      </c>
      <c r="E30" s="82">
        <v>1</v>
      </c>
      <c r="F30" s="16"/>
      <c r="G30" s="74"/>
      <c r="H30" s="75"/>
      <c r="I30" s="17"/>
      <c r="J30" s="17"/>
      <c r="K30" s="74"/>
      <c r="L30" s="74"/>
      <c r="M30" s="74"/>
      <c r="N30" s="74"/>
      <c r="O30" s="76"/>
      <c r="P30" s="77"/>
      <c r="R30" s="83"/>
    </row>
    <row r="31" spans="1:18" x14ac:dyDescent="0.25">
      <c r="A31" s="86">
        <v>12</v>
      </c>
      <c r="B31" s="14"/>
      <c r="C31" s="104" t="s">
        <v>36</v>
      </c>
      <c r="D31" s="81" t="s">
        <v>29</v>
      </c>
      <c r="E31" s="82">
        <f>E32+E33+E34</f>
        <v>8</v>
      </c>
      <c r="F31" s="16"/>
      <c r="G31" s="74"/>
      <c r="H31" s="75"/>
      <c r="I31" s="17"/>
      <c r="J31" s="17"/>
      <c r="K31" s="74"/>
      <c r="L31" s="74"/>
      <c r="M31" s="74"/>
      <c r="N31" s="74"/>
      <c r="O31" s="76"/>
      <c r="P31" s="77"/>
      <c r="R31" s="83"/>
    </row>
    <row r="32" spans="1:18" x14ac:dyDescent="0.25">
      <c r="A32" s="86"/>
      <c r="B32" s="14"/>
      <c r="C32" s="105" t="s">
        <v>57</v>
      </c>
      <c r="D32" s="81" t="s">
        <v>29</v>
      </c>
      <c r="E32" s="82">
        <v>0.7</v>
      </c>
      <c r="F32" s="16"/>
      <c r="G32" s="74"/>
      <c r="H32" s="75"/>
      <c r="I32" s="17"/>
      <c r="J32" s="17"/>
      <c r="K32" s="74"/>
      <c r="L32" s="74"/>
      <c r="M32" s="74"/>
      <c r="N32" s="74"/>
      <c r="O32" s="76"/>
      <c r="P32" s="77"/>
      <c r="R32" s="83"/>
    </row>
    <row r="33" spans="1:18" x14ac:dyDescent="0.25">
      <c r="A33" s="86"/>
      <c r="B33" s="14"/>
      <c r="C33" s="105" t="s">
        <v>33</v>
      </c>
      <c r="D33" s="81" t="s">
        <v>29</v>
      </c>
      <c r="E33" s="82">
        <v>2.4</v>
      </c>
      <c r="F33" s="16"/>
      <c r="G33" s="74"/>
      <c r="H33" s="75"/>
      <c r="I33" s="17"/>
      <c r="J33" s="17"/>
      <c r="K33" s="74"/>
      <c r="L33" s="74"/>
      <c r="M33" s="74"/>
      <c r="N33" s="74"/>
      <c r="O33" s="76"/>
      <c r="P33" s="77"/>
      <c r="R33" s="83"/>
    </row>
    <row r="34" spans="1:18" x14ac:dyDescent="0.25">
      <c r="A34" s="86"/>
      <c r="B34" s="14"/>
      <c r="C34" s="105" t="s">
        <v>37</v>
      </c>
      <c r="D34" s="81" t="s">
        <v>29</v>
      </c>
      <c r="E34" s="82">
        <v>4.9000000000000004</v>
      </c>
      <c r="F34" s="16"/>
      <c r="G34" s="74"/>
      <c r="H34" s="75"/>
      <c r="I34" s="17"/>
      <c r="J34" s="17"/>
      <c r="K34" s="74"/>
      <c r="L34" s="74"/>
      <c r="M34" s="74"/>
      <c r="N34" s="74"/>
      <c r="O34" s="76"/>
      <c r="P34" s="77"/>
      <c r="R34" s="83"/>
    </row>
    <row r="35" spans="1:18" ht="36" x14ac:dyDescent="0.25">
      <c r="A35" s="86">
        <v>13</v>
      </c>
      <c r="B35" s="14"/>
      <c r="C35" s="104" t="s">
        <v>68</v>
      </c>
      <c r="D35" s="81" t="s">
        <v>31</v>
      </c>
      <c r="E35" s="82">
        <v>14</v>
      </c>
      <c r="F35" s="16"/>
      <c r="G35" s="74"/>
      <c r="H35" s="75"/>
      <c r="I35" s="17"/>
      <c r="J35" s="17"/>
      <c r="K35" s="74"/>
      <c r="L35" s="74"/>
      <c r="M35" s="74"/>
      <c r="N35" s="74"/>
      <c r="O35" s="76"/>
      <c r="P35" s="77"/>
      <c r="R35" s="83"/>
    </row>
    <row r="36" spans="1:18" x14ac:dyDescent="0.25">
      <c r="A36" s="86"/>
      <c r="B36" s="14"/>
      <c r="C36" s="105" t="s">
        <v>38</v>
      </c>
      <c r="D36" s="81" t="s">
        <v>31</v>
      </c>
      <c r="E36" s="82">
        <f>E35*1.1</f>
        <v>15.400000000000002</v>
      </c>
      <c r="F36" s="16"/>
      <c r="G36" s="74"/>
      <c r="H36" s="75"/>
      <c r="I36" s="17"/>
      <c r="J36" s="17"/>
      <c r="K36" s="74"/>
      <c r="L36" s="74"/>
      <c r="M36" s="74"/>
      <c r="N36" s="74"/>
      <c r="O36" s="76"/>
      <c r="P36" s="77"/>
      <c r="R36" s="83"/>
    </row>
    <row r="37" spans="1:18" ht="24" x14ac:dyDescent="0.25">
      <c r="A37" s="86">
        <v>14</v>
      </c>
      <c r="B37" s="14"/>
      <c r="C37" s="104" t="s">
        <v>61</v>
      </c>
      <c r="D37" s="81" t="s">
        <v>34</v>
      </c>
      <c r="E37" s="82">
        <v>17.5</v>
      </c>
      <c r="F37" s="16"/>
      <c r="G37" s="74"/>
      <c r="H37" s="75"/>
      <c r="I37" s="17"/>
      <c r="J37" s="17"/>
      <c r="K37" s="74"/>
      <c r="L37" s="74"/>
      <c r="M37" s="74"/>
      <c r="N37" s="74"/>
      <c r="O37" s="76"/>
      <c r="P37" s="77"/>
      <c r="R37" s="83"/>
    </row>
    <row r="38" spans="1:18" x14ac:dyDescent="0.25">
      <c r="A38" s="86"/>
      <c r="B38" s="14"/>
      <c r="C38" s="105" t="s">
        <v>39</v>
      </c>
      <c r="D38" s="81" t="s">
        <v>34</v>
      </c>
      <c r="E38" s="82">
        <f>E37</f>
        <v>17.5</v>
      </c>
      <c r="F38" s="16"/>
      <c r="G38" s="74"/>
      <c r="H38" s="75"/>
      <c r="I38" s="17"/>
      <c r="J38" s="17"/>
      <c r="K38" s="74"/>
      <c r="L38" s="74"/>
      <c r="M38" s="74"/>
      <c r="N38" s="74"/>
      <c r="O38" s="76"/>
      <c r="P38" s="77"/>
      <c r="R38" s="83"/>
    </row>
    <row r="39" spans="1:18" x14ac:dyDescent="0.25">
      <c r="A39" s="86"/>
      <c r="B39" s="14"/>
      <c r="C39" s="105" t="s">
        <v>35</v>
      </c>
      <c r="D39" s="81" t="s">
        <v>17</v>
      </c>
      <c r="E39" s="82">
        <v>1</v>
      </c>
      <c r="F39" s="16"/>
      <c r="G39" s="74"/>
      <c r="H39" s="75"/>
      <c r="I39" s="17"/>
      <c r="J39" s="17"/>
      <c r="K39" s="74"/>
      <c r="L39" s="74"/>
      <c r="M39" s="74"/>
      <c r="N39" s="74"/>
      <c r="O39" s="76"/>
      <c r="P39" s="77"/>
      <c r="R39" s="83"/>
    </row>
    <row r="40" spans="1:18" x14ac:dyDescent="0.25">
      <c r="A40" s="86"/>
      <c r="B40" s="14"/>
      <c r="C40" s="79" t="s">
        <v>58</v>
      </c>
      <c r="D40" s="81"/>
      <c r="E40" s="82"/>
      <c r="F40" s="16"/>
      <c r="G40" s="74"/>
      <c r="H40" s="75"/>
      <c r="I40" s="17"/>
      <c r="J40" s="17"/>
      <c r="K40" s="74"/>
      <c r="L40" s="74"/>
      <c r="M40" s="74"/>
      <c r="N40" s="74"/>
      <c r="O40" s="76"/>
      <c r="P40" s="77"/>
      <c r="R40" s="84"/>
    </row>
    <row r="41" spans="1:18" ht="36" x14ac:dyDescent="0.25">
      <c r="A41" s="86">
        <v>15</v>
      </c>
      <c r="B41" s="78"/>
      <c r="C41" s="104" t="s">
        <v>74</v>
      </c>
      <c r="D41" s="81" t="s">
        <v>31</v>
      </c>
      <c r="E41" s="82">
        <v>21.32</v>
      </c>
      <c r="F41" s="16"/>
      <c r="G41" s="74"/>
      <c r="H41" s="75"/>
      <c r="I41" s="17"/>
      <c r="J41" s="17"/>
      <c r="K41" s="74"/>
      <c r="L41" s="74"/>
      <c r="M41" s="74"/>
      <c r="N41" s="74"/>
      <c r="O41" s="76"/>
      <c r="P41" s="77"/>
    </row>
    <row r="42" spans="1:18" x14ac:dyDescent="0.25">
      <c r="A42" s="86"/>
      <c r="B42" s="78"/>
      <c r="C42" s="105" t="s">
        <v>57</v>
      </c>
      <c r="D42" s="81" t="s">
        <v>29</v>
      </c>
      <c r="E42" s="82">
        <v>2.1</v>
      </c>
      <c r="F42" s="16"/>
      <c r="G42" s="74"/>
      <c r="H42" s="75"/>
      <c r="I42" s="17"/>
      <c r="J42" s="17"/>
      <c r="K42" s="74"/>
      <c r="L42" s="74"/>
      <c r="M42" s="74"/>
      <c r="N42" s="74"/>
      <c r="O42" s="76"/>
      <c r="P42" s="77"/>
    </row>
    <row r="43" spans="1:18" x14ac:dyDescent="0.25">
      <c r="A43" s="86"/>
      <c r="B43" s="78"/>
      <c r="C43" s="105" t="s">
        <v>33</v>
      </c>
      <c r="D43" s="81" t="s">
        <v>29</v>
      </c>
      <c r="E43" s="82">
        <v>4.2</v>
      </c>
      <c r="F43" s="16"/>
      <c r="G43" s="74"/>
      <c r="H43" s="75"/>
      <c r="I43" s="17"/>
      <c r="J43" s="17"/>
      <c r="K43" s="74"/>
      <c r="L43" s="74"/>
      <c r="M43" s="74"/>
      <c r="N43" s="74"/>
      <c r="O43" s="76"/>
      <c r="P43" s="77"/>
    </row>
    <row r="44" spans="1:18" x14ac:dyDescent="0.25">
      <c r="A44" s="86"/>
      <c r="B44" s="78"/>
      <c r="C44" s="105" t="s">
        <v>37</v>
      </c>
      <c r="D44" s="81" t="s">
        <v>29</v>
      </c>
      <c r="E44" s="82">
        <v>8.0500000000000007</v>
      </c>
      <c r="F44" s="16"/>
      <c r="G44" s="74"/>
      <c r="H44" s="75"/>
      <c r="I44" s="17"/>
      <c r="J44" s="17"/>
      <c r="K44" s="74"/>
      <c r="L44" s="74"/>
      <c r="M44" s="74"/>
      <c r="N44" s="74"/>
      <c r="O44" s="76"/>
      <c r="P44" s="77"/>
    </row>
    <row r="45" spans="1:18" x14ac:dyDescent="0.25">
      <c r="A45" s="86"/>
      <c r="B45" s="78"/>
      <c r="C45" s="105" t="s">
        <v>38</v>
      </c>
      <c r="D45" s="81" t="s">
        <v>31</v>
      </c>
      <c r="E45" s="82">
        <v>15</v>
      </c>
      <c r="F45" s="16"/>
      <c r="G45" s="74"/>
      <c r="H45" s="75"/>
      <c r="I45" s="17"/>
      <c r="J45" s="17"/>
      <c r="K45" s="74"/>
      <c r="L45" s="74"/>
      <c r="M45" s="74"/>
      <c r="N45" s="74"/>
      <c r="O45" s="76"/>
      <c r="P45" s="77"/>
    </row>
    <row r="46" spans="1:18" x14ac:dyDescent="0.25">
      <c r="A46" s="86"/>
      <c r="B46" s="78"/>
      <c r="C46" s="105" t="s">
        <v>35</v>
      </c>
      <c r="D46" s="81" t="s">
        <v>17</v>
      </c>
      <c r="E46" s="82">
        <v>1</v>
      </c>
      <c r="F46" s="16"/>
      <c r="G46" s="74"/>
      <c r="H46" s="75"/>
      <c r="I46" s="17"/>
      <c r="J46" s="17"/>
      <c r="K46" s="74"/>
      <c r="L46" s="74"/>
      <c r="M46" s="74"/>
      <c r="N46" s="74"/>
      <c r="O46" s="76"/>
      <c r="P46" s="77"/>
    </row>
    <row r="47" spans="1:18" ht="48" x14ac:dyDescent="0.25">
      <c r="A47" s="86">
        <v>16</v>
      </c>
      <c r="B47" s="78"/>
      <c r="C47" s="104" t="s">
        <v>70</v>
      </c>
      <c r="D47" s="81" t="s">
        <v>30</v>
      </c>
      <c r="E47" s="82">
        <v>1</v>
      </c>
      <c r="F47" s="16"/>
      <c r="G47" s="74"/>
      <c r="H47" s="75"/>
      <c r="I47" s="17"/>
      <c r="J47" s="17"/>
      <c r="K47" s="74"/>
      <c r="L47" s="74"/>
      <c r="M47" s="74"/>
      <c r="N47" s="74"/>
      <c r="O47" s="76"/>
      <c r="P47" s="77"/>
    </row>
    <row r="48" spans="1:18" ht="36" x14ac:dyDescent="0.25">
      <c r="A48" s="86">
        <v>17</v>
      </c>
      <c r="B48" s="78"/>
      <c r="C48" s="104" t="s">
        <v>75</v>
      </c>
      <c r="D48" s="81" t="s">
        <v>29</v>
      </c>
      <c r="E48" s="82">
        <v>4.4000000000000004</v>
      </c>
      <c r="F48" s="16"/>
      <c r="G48" s="74"/>
      <c r="H48" s="75"/>
      <c r="I48" s="17"/>
      <c r="J48" s="17"/>
      <c r="K48" s="74"/>
      <c r="L48" s="74"/>
      <c r="M48" s="74"/>
      <c r="N48" s="74"/>
      <c r="O48" s="76"/>
      <c r="P48" s="77"/>
    </row>
    <row r="49" spans="1:16" x14ac:dyDescent="0.25">
      <c r="A49" s="86"/>
      <c r="B49" s="78"/>
      <c r="C49" s="105" t="s">
        <v>65</v>
      </c>
      <c r="D49" s="81" t="s">
        <v>29</v>
      </c>
      <c r="E49" s="82">
        <v>4.4000000000000004</v>
      </c>
      <c r="F49" s="16"/>
      <c r="G49" s="74"/>
      <c r="H49" s="75"/>
      <c r="I49" s="17"/>
      <c r="J49" s="17"/>
      <c r="K49" s="74"/>
      <c r="L49" s="74"/>
      <c r="M49" s="74"/>
      <c r="N49" s="74"/>
      <c r="O49" s="76"/>
      <c r="P49" s="77"/>
    </row>
    <row r="50" spans="1:16" x14ac:dyDescent="0.25">
      <c r="A50" s="86"/>
      <c r="B50" s="78"/>
      <c r="C50" s="105" t="s">
        <v>33</v>
      </c>
      <c r="D50" s="81" t="s">
        <v>29</v>
      </c>
      <c r="E50" s="82">
        <v>4</v>
      </c>
      <c r="F50" s="16"/>
      <c r="G50" s="74"/>
      <c r="H50" s="75"/>
      <c r="I50" s="17"/>
      <c r="J50" s="17"/>
      <c r="K50" s="74"/>
      <c r="L50" s="74"/>
      <c r="M50" s="74"/>
      <c r="N50" s="74"/>
      <c r="O50" s="76"/>
      <c r="P50" s="77"/>
    </row>
    <row r="51" spans="1:16" x14ac:dyDescent="0.25">
      <c r="A51" s="86"/>
      <c r="B51" s="78"/>
      <c r="C51" s="105" t="s">
        <v>76</v>
      </c>
      <c r="D51" s="81" t="s">
        <v>17</v>
      </c>
      <c r="E51" s="82">
        <v>1</v>
      </c>
      <c r="F51" s="16"/>
      <c r="G51" s="74"/>
      <c r="H51" s="75"/>
      <c r="I51" s="17"/>
      <c r="J51" s="17"/>
      <c r="K51" s="74"/>
      <c r="L51" s="74"/>
      <c r="M51" s="74"/>
      <c r="N51" s="74"/>
      <c r="O51" s="76"/>
      <c r="P51" s="77"/>
    </row>
    <row r="52" spans="1:16" x14ac:dyDescent="0.25">
      <c r="A52" s="86"/>
      <c r="B52" s="78"/>
      <c r="C52" s="105" t="s">
        <v>35</v>
      </c>
      <c r="D52" s="81" t="s">
        <v>17</v>
      </c>
      <c r="E52" s="82">
        <v>1</v>
      </c>
      <c r="F52" s="16"/>
      <c r="G52" s="74"/>
      <c r="H52" s="75"/>
      <c r="I52" s="17"/>
      <c r="J52" s="17"/>
      <c r="K52" s="74"/>
      <c r="L52" s="74"/>
      <c r="M52" s="74"/>
      <c r="N52" s="74"/>
      <c r="O52" s="76"/>
      <c r="P52" s="77"/>
    </row>
    <row r="53" spans="1:16" ht="60" x14ac:dyDescent="0.25">
      <c r="A53" s="86">
        <v>18</v>
      </c>
      <c r="B53" s="78"/>
      <c r="C53" s="104" t="s">
        <v>77</v>
      </c>
      <c r="D53" s="81" t="s">
        <v>34</v>
      </c>
      <c r="E53" s="82">
        <v>31</v>
      </c>
      <c r="F53" s="16"/>
      <c r="G53" s="74"/>
      <c r="H53" s="75"/>
      <c r="I53" s="17"/>
      <c r="J53" s="17"/>
      <c r="K53" s="74"/>
      <c r="L53" s="74"/>
      <c r="M53" s="74"/>
      <c r="N53" s="74"/>
      <c r="O53" s="76"/>
      <c r="P53" s="77"/>
    </row>
    <row r="54" spans="1:16" x14ac:dyDescent="0.25">
      <c r="A54" s="86"/>
      <c r="B54" s="78"/>
      <c r="C54" s="105" t="s">
        <v>78</v>
      </c>
      <c r="D54" s="81" t="s">
        <v>16</v>
      </c>
      <c r="E54" s="82">
        <v>180</v>
      </c>
      <c r="F54" s="16"/>
      <c r="G54" s="74"/>
      <c r="H54" s="75"/>
      <c r="I54" s="17"/>
      <c r="J54" s="17"/>
      <c r="K54" s="74"/>
      <c r="L54" s="74"/>
      <c r="M54" s="74"/>
      <c r="N54" s="74"/>
      <c r="O54" s="76"/>
      <c r="P54" s="77"/>
    </row>
    <row r="55" spans="1:16" x14ac:dyDescent="0.25">
      <c r="A55" s="86"/>
      <c r="B55" s="78"/>
      <c r="C55" s="105" t="s">
        <v>80</v>
      </c>
      <c r="D55" s="81" t="s">
        <v>17</v>
      </c>
      <c r="E55" s="82">
        <v>1</v>
      </c>
      <c r="F55" s="16"/>
      <c r="G55" s="74"/>
      <c r="H55" s="75"/>
      <c r="I55" s="17"/>
      <c r="J55" s="17"/>
      <c r="K55" s="74"/>
      <c r="L55" s="74"/>
      <c r="M55" s="74"/>
      <c r="N55" s="74"/>
      <c r="O55" s="76"/>
      <c r="P55" s="77"/>
    </row>
    <row r="56" spans="1:16" x14ac:dyDescent="0.25">
      <c r="A56" s="86"/>
      <c r="B56" s="78"/>
      <c r="C56" s="105" t="s">
        <v>79</v>
      </c>
      <c r="D56" s="81" t="s">
        <v>34</v>
      </c>
      <c r="E56" s="82">
        <v>34</v>
      </c>
      <c r="F56" s="16"/>
      <c r="G56" s="74"/>
      <c r="H56" s="75"/>
      <c r="I56" s="17"/>
      <c r="J56" s="17"/>
      <c r="K56" s="74"/>
      <c r="L56" s="74"/>
      <c r="M56" s="74"/>
      <c r="N56" s="74"/>
      <c r="O56" s="76"/>
      <c r="P56" s="77"/>
    </row>
    <row r="57" spans="1:16" x14ac:dyDescent="0.25">
      <c r="A57" s="86"/>
      <c r="B57" s="78"/>
      <c r="C57" s="105" t="s">
        <v>35</v>
      </c>
      <c r="D57" s="81" t="s">
        <v>17</v>
      </c>
      <c r="E57" s="82">
        <v>1</v>
      </c>
      <c r="F57" s="16"/>
      <c r="G57" s="74"/>
      <c r="H57" s="75"/>
      <c r="I57" s="17"/>
      <c r="J57" s="17"/>
      <c r="K57" s="74"/>
      <c r="L57" s="74"/>
      <c r="M57" s="74"/>
      <c r="N57" s="74"/>
      <c r="O57" s="76"/>
      <c r="P57" s="77"/>
    </row>
    <row r="58" spans="1:16" x14ac:dyDescent="0.25">
      <c r="A58" s="86"/>
      <c r="B58" s="78"/>
      <c r="C58" s="105" t="s">
        <v>81</v>
      </c>
      <c r="D58" s="81" t="s">
        <v>17</v>
      </c>
      <c r="E58" s="82">
        <v>1</v>
      </c>
      <c r="F58" s="16"/>
      <c r="G58" s="74"/>
      <c r="H58" s="75"/>
      <c r="I58" s="17"/>
      <c r="J58" s="17"/>
      <c r="K58" s="74"/>
      <c r="L58" s="74"/>
      <c r="M58" s="74"/>
      <c r="N58" s="74"/>
      <c r="O58" s="76"/>
      <c r="P58" s="77"/>
    </row>
    <row r="59" spans="1:16" ht="36" x14ac:dyDescent="0.25">
      <c r="A59" s="86">
        <v>19</v>
      </c>
      <c r="B59" s="78"/>
      <c r="C59" s="104" t="s">
        <v>71</v>
      </c>
      <c r="D59" s="81" t="s">
        <v>17</v>
      </c>
      <c r="E59" s="82">
        <v>1</v>
      </c>
      <c r="F59" s="16"/>
      <c r="G59" s="74"/>
      <c r="H59" s="75"/>
      <c r="I59" s="17"/>
      <c r="J59" s="17"/>
      <c r="K59" s="74"/>
      <c r="L59" s="74"/>
      <c r="M59" s="74"/>
      <c r="N59" s="74"/>
      <c r="O59" s="76"/>
      <c r="P59" s="77"/>
    </row>
    <row r="60" spans="1:16" x14ac:dyDescent="0.25">
      <c r="A60" s="86"/>
      <c r="B60" s="78"/>
      <c r="C60" s="105" t="s">
        <v>65</v>
      </c>
      <c r="D60" s="81" t="s">
        <v>29</v>
      </c>
      <c r="E60" s="82">
        <v>0.8</v>
      </c>
      <c r="F60" s="16"/>
      <c r="G60" s="74"/>
      <c r="H60" s="75"/>
      <c r="I60" s="17"/>
      <c r="J60" s="17"/>
      <c r="K60" s="74"/>
      <c r="L60" s="74"/>
      <c r="M60" s="74"/>
      <c r="N60" s="74"/>
      <c r="O60" s="76"/>
      <c r="P60" s="77"/>
    </row>
    <row r="61" spans="1:16" x14ac:dyDescent="0.25">
      <c r="A61" s="86"/>
      <c r="B61" s="78"/>
      <c r="C61" s="105" t="s">
        <v>72</v>
      </c>
      <c r="D61" s="81" t="s">
        <v>16</v>
      </c>
      <c r="E61" s="82">
        <v>45</v>
      </c>
      <c r="F61" s="16"/>
      <c r="G61" s="74"/>
      <c r="H61" s="75"/>
      <c r="I61" s="17"/>
      <c r="J61" s="17"/>
      <c r="K61" s="74"/>
      <c r="L61" s="74"/>
      <c r="M61" s="74"/>
      <c r="N61" s="74"/>
      <c r="O61" s="76"/>
      <c r="P61" s="77"/>
    </row>
    <row r="62" spans="1:16" ht="24" x14ac:dyDescent="0.25">
      <c r="A62" s="86"/>
      <c r="B62" s="14"/>
      <c r="C62" s="79" t="s">
        <v>48</v>
      </c>
      <c r="D62" s="15"/>
      <c r="E62" s="18"/>
      <c r="F62" s="16"/>
      <c r="G62" s="74"/>
      <c r="H62" s="75"/>
      <c r="I62" s="17"/>
      <c r="J62" s="17"/>
      <c r="K62" s="74"/>
      <c r="L62" s="74"/>
      <c r="M62" s="74"/>
      <c r="N62" s="74"/>
      <c r="O62" s="76"/>
      <c r="P62" s="77"/>
    </row>
    <row r="63" spans="1:16" x14ac:dyDescent="0.25">
      <c r="A63" s="86">
        <v>20</v>
      </c>
      <c r="B63" s="14"/>
      <c r="C63" s="104" t="s">
        <v>69</v>
      </c>
      <c r="D63" s="81" t="s">
        <v>29</v>
      </c>
      <c r="E63" s="82">
        <v>65</v>
      </c>
      <c r="F63" s="16"/>
      <c r="G63" s="74"/>
      <c r="H63" s="75"/>
      <c r="I63" s="17"/>
      <c r="J63" s="17"/>
      <c r="K63" s="74"/>
      <c r="L63" s="74"/>
      <c r="M63" s="74"/>
      <c r="N63" s="74"/>
      <c r="O63" s="76"/>
      <c r="P63" s="77"/>
    </row>
    <row r="64" spans="1:16" ht="24" x14ac:dyDescent="0.25">
      <c r="A64" s="86">
        <v>21</v>
      </c>
      <c r="B64" s="14"/>
      <c r="C64" s="104" t="s">
        <v>43</v>
      </c>
      <c r="D64" s="81" t="s">
        <v>42</v>
      </c>
      <c r="E64" s="82">
        <v>64</v>
      </c>
      <c r="F64" s="16"/>
      <c r="G64" s="74"/>
      <c r="H64" s="75"/>
      <c r="I64" s="17"/>
      <c r="J64" s="17"/>
      <c r="K64" s="74"/>
      <c r="L64" s="74"/>
      <c r="M64" s="74"/>
      <c r="N64" s="74"/>
      <c r="O64" s="76"/>
      <c r="P64" s="77"/>
    </row>
    <row r="65" spans="1:18" ht="24" x14ac:dyDescent="0.25">
      <c r="A65" s="86">
        <v>22</v>
      </c>
      <c r="B65" s="14"/>
      <c r="C65" s="104" t="s">
        <v>44</v>
      </c>
      <c r="D65" s="81" t="s">
        <v>31</v>
      </c>
      <c r="E65" s="82">
        <v>115</v>
      </c>
      <c r="F65" s="16"/>
      <c r="G65" s="74"/>
      <c r="H65" s="75"/>
      <c r="I65" s="17"/>
      <c r="J65" s="17"/>
      <c r="K65" s="74"/>
      <c r="L65" s="74"/>
      <c r="M65" s="74"/>
      <c r="N65" s="74"/>
      <c r="O65" s="76"/>
      <c r="P65" s="77"/>
    </row>
    <row r="66" spans="1:18" x14ac:dyDescent="0.25">
      <c r="A66" s="86"/>
      <c r="B66" s="14"/>
      <c r="C66" s="105" t="s">
        <v>37</v>
      </c>
      <c r="D66" s="81" t="s">
        <v>29</v>
      </c>
      <c r="E66" s="82">
        <v>38</v>
      </c>
      <c r="F66" s="16"/>
      <c r="G66" s="74"/>
      <c r="H66" s="75"/>
      <c r="I66" s="17"/>
      <c r="J66" s="17"/>
      <c r="K66" s="74"/>
      <c r="L66" s="74"/>
      <c r="M66" s="74"/>
      <c r="N66" s="74"/>
      <c r="O66" s="76"/>
      <c r="P66" s="77"/>
    </row>
    <row r="67" spans="1:18" x14ac:dyDescent="0.25">
      <c r="A67" s="86"/>
      <c r="B67" s="14"/>
      <c r="C67" s="105" t="s">
        <v>33</v>
      </c>
      <c r="D67" s="81" t="s">
        <v>29</v>
      </c>
      <c r="E67" s="82">
        <v>22</v>
      </c>
      <c r="F67" s="16"/>
      <c r="G67" s="74"/>
      <c r="H67" s="75"/>
      <c r="I67" s="17"/>
      <c r="J67" s="17"/>
      <c r="K67" s="74"/>
      <c r="L67" s="74"/>
      <c r="M67" s="74"/>
      <c r="N67" s="74"/>
      <c r="O67" s="76"/>
      <c r="P67" s="77"/>
    </row>
    <row r="68" spans="1:18" ht="24" x14ac:dyDescent="0.25">
      <c r="A68" s="86"/>
      <c r="B68" s="14"/>
      <c r="C68" s="105" t="s">
        <v>73</v>
      </c>
      <c r="D68" s="81" t="s">
        <v>29</v>
      </c>
      <c r="E68" s="82">
        <v>7.5</v>
      </c>
      <c r="F68" s="16"/>
      <c r="G68" s="74"/>
      <c r="H68" s="75"/>
      <c r="I68" s="17"/>
      <c r="J68" s="17"/>
      <c r="K68" s="74"/>
      <c r="L68" s="74"/>
      <c r="M68" s="74"/>
      <c r="N68" s="74"/>
      <c r="O68" s="76"/>
      <c r="P68" s="77"/>
    </row>
    <row r="69" spans="1:18" x14ac:dyDescent="0.25">
      <c r="A69" s="86">
        <v>23</v>
      </c>
      <c r="B69" s="14"/>
      <c r="C69" s="104" t="s">
        <v>45</v>
      </c>
      <c r="D69" s="81" t="s">
        <v>31</v>
      </c>
      <c r="E69" s="82">
        <f>E65</f>
        <v>115</v>
      </c>
      <c r="F69" s="16"/>
      <c r="G69" s="74"/>
      <c r="H69" s="75"/>
      <c r="I69" s="17"/>
      <c r="J69" s="17"/>
      <c r="K69" s="74"/>
      <c r="L69" s="74"/>
      <c r="M69" s="74"/>
      <c r="N69" s="74"/>
      <c r="O69" s="76"/>
      <c r="P69" s="77"/>
    </row>
    <row r="70" spans="1:18" x14ac:dyDescent="0.25">
      <c r="A70" s="86"/>
      <c r="B70" s="14"/>
      <c r="C70" s="105" t="s">
        <v>38</v>
      </c>
      <c r="D70" s="81" t="s">
        <v>31</v>
      </c>
      <c r="E70" s="82">
        <f>E69*1.15</f>
        <v>132.25</v>
      </c>
      <c r="F70" s="16"/>
      <c r="G70" s="74"/>
      <c r="H70" s="75"/>
      <c r="I70" s="17"/>
      <c r="J70" s="17"/>
      <c r="K70" s="74"/>
      <c r="L70" s="74"/>
      <c r="M70" s="74"/>
      <c r="N70" s="74"/>
      <c r="O70" s="76"/>
      <c r="P70" s="77"/>
    </row>
    <row r="71" spans="1:18" x14ac:dyDescent="0.25">
      <c r="A71" s="86">
        <v>24</v>
      </c>
      <c r="B71" s="14"/>
      <c r="C71" s="104" t="s">
        <v>46</v>
      </c>
      <c r="D71" s="81" t="s">
        <v>31</v>
      </c>
      <c r="E71" s="82">
        <v>70</v>
      </c>
      <c r="F71" s="16"/>
      <c r="G71" s="74"/>
      <c r="H71" s="75"/>
      <c r="I71" s="17"/>
      <c r="J71" s="17"/>
      <c r="K71" s="74"/>
      <c r="L71" s="74"/>
      <c r="M71" s="74"/>
      <c r="N71" s="74"/>
      <c r="O71" s="76"/>
      <c r="P71" s="77"/>
    </row>
    <row r="72" spans="1:18" ht="24" x14ac:dyDescent="0.25">
      <c r="A72" s="86">
        <v>25</v>
      </c>
      <c r="B72" s="14"/>
      <c r="C72" s="104" t="s">
        <v>63</v>
      </c>
      <c r="D72" s="81" t="s">
        <v>34</v>
      </c>
      <c r="E72" s="82">
        <v>10</v>
      </c>
      <c r="F72" s="18"/>
      <c r="G72" s="74"/>
      <c r="H72" s="75"/>
      <c r="I72" s="82"/>
      <c r="J72" s="82"/>
      <c r="K72" s="74"/>
      <c r="L72" s="74"/>
      <c r="M72" s="74"/>
      <c r="N72" s="74"/>
      <c r="O72" s="76"/>
      <c r="P72" s="77"/>
      <c r="Q72" s="83"/>
      <c r="R72" s="84"/>
    </row>
    <row r="73" spans="1:18" ht="15.75" thickBot="1" x14ac:dyDescent="0.3">
      <c r="A73" s="128">
        <v>26</v>
      </c>
      <c r="B73" s="114"/>
      <c r="C73" s="115" t="s">
        <v>18</v>
      </c>
      <c r="D73" s="116" t="s">
        <v>64</v>
      </c>
      <c r="E73" s="117">
        <v>1</v>
      </c>
      <c r="F73" s="118"/>
      <c r="G73" s="119"/>
      <c r="H73" s="120"/>
      <c r="I73" s="121"/>
      <c r="J73" s="122"/>
      <c r="K73" s="119"/>
      <c r="L73" s="119"/>
      <c r="M73" s="119"/>
      <c r="N73" s="119"/>
      <c r="O73" s="123"/>
      <c r="P73" s="124"/>
      <c r="Q73" s="83"/>
      <c r="R73" s="84"/>
    </row>
    <row r="74" spans="1:18" x14ac:dyDescent="0.25">
      <c r="A74" s="129"/>
      <c r="B74" s="19"/>
      <c r="C74" s="20" t="s">
        <v>19</v>
      </c>
      <c r="D74" s="21"/>
      <c r="E74" s="22"/>
      <c r="F74" s="23"/>
      <c r="G74" s="22"/>
      <c r="H74" s="24"/>
      <c r="I74" s="25"/>
      <c r="J74" s="25"/>
      <c r="K74" s="21"/>
      <c r="L74" s="106"/>
      <c r="M74" s="100"/>
      <c r="N74" s="100"/>
      <c r="O74" s="106"/>
      <c r="P74" s="107"/>
      <c r="Q74" s="84"/>
      <c r="R74" s="83"/>
    </row>
    <row r="75" spans="1:18" ht="24" x14ac:dyDescent="0.25">
      <c r="A75" s="130"/>
      <c r="B75" s="26"/>
      <c r="C75" s="27" t="s">
        <v>20</v>
      </c>
      <c r="D75" s="28"/>
      <c r="E75" s="29"/>
      <c r="F75" s="30"/>
      <c r="G75" s="30"/>
      <c r="H75" s="31"/>
      <c r="I75" s="31"/>
      <c r="J75" s="31"/>
      <c r="K75" s="30"/>
      <c r="L75" s="32"/>
      <c r="M75" s="32"/>
      <c r="N75" s="32">
        <f>ROUND(E75*N74,2)</f>
        <v>0</v>
      </c>
      <c r="O75" s="33"/>
      <c r="P75" s="34">
        <f>N75</f>
        <v>0</v>
      </c>
    </row>
    <row r="76" spans="1:18" x14ac:dyDescent="0.25">
      <c r="A76" s="130"/>
      <c r="B76" s="26"/>
      <c r="C76" s="35" t="s">
        <v>21</v>
      </c>
      <c r="D76" s="36"/>
      <c r="E76" s="37"/>
      <c r="F76" s="36"/>
      <c r="G76" s="36"/>
      <c r="H76" s="38"/>
      <c r="I76" s="101"/>
      <c r="J76" s="38"/>
      <c r="K76" s="36"/>
      <c r="L76" s="39">
        <f>SUM(L74:L75)</f>
        <v>0</v>
      </c>
      <c r="M76" s="39">
        <f>SUM(M74:M75)</f>
        <v>0</v>
      </c>
      <c r="N76" s="39">
        <f>SUM(N74:N75)</f>
        <v>0</v>
      </c>
      <c r="O76" s="40">
        <f>SUM(O74:O75)</f>
        <v>0</v>
      </c>
      <c r="P76" s="41">
        <f>SUM(P74:P75)</f>
        <v>0</v>
      </c>
      <c r="Q76" s="84"/>
      <c r="R76" s="83"/>
    </row>
    <row r="77" spans="1:18" x14ac:dyDescent="0.25">
      <c r="A77" s="130"/>
      <c r="B77" s="26"/>
      <c r="C77" s="42" t="s">
        <v>22</v>
      </c>
      <c r="D77" s="43"/>
      <c r="E77" s="44"/>
      <c r="F77" s="43"/>
      <c r="G77" s="45"/>
      <c r="H77" s="46"/>
      <c r="I77" s="46"/>
      <c r="J77" s="47"/>
      <c r="K77" s="45"/>
      <c r="L77" s="48"/>
      <c r="M77" s="45"/>
      <c r="N77" s="45"/>
      <c r="O77" s="46"/>
      <c r="P77" s="49"/>
    </row>
    <row r="78" spans="1:18" x14ac:dyDescent="0.25">
      <c r="A78" s="130"/>
      <c r="B78" s="26"/>
      <c r="C78" s="50" t="s">
        <v>47</v>
      </c>
      <c r="D78" s="43"/>
      <c r="E78" s="113"/>
      <c r="F78" s="43"/>
      <c r="G78" s="45"/>
      <c r="H78" s="46"/>
      <c r="I78" s="46"/>
      <c r="J78" s="47"/>
      <c r="K78" s="45"/>
      <c r="L78" s="48"/>
      <c r="M78" s="45"/>
      <c r="N78" s="45"/>
      <c r="O78" s="46"/>
      <c r="P78" s="49">
        <f>ROUND(P76*E78,2)</f>
        <v>0</v>
      </c>
    </row>
    <row r="79" spans="1:18" x14ac:dyDescent="0.25">
      <c r="A79" s="130"/>
      <c r="B79" s="26"/>
      <c r="C79" s="50" t="s">
        <v>23</v>
      </c>
      <c r="D79" s="43"/>
      <c r="E79" s="51"/>
      <c r="F79" s="43"/>
      <c r="G79" s="45"/>
      <c r="H79" s="46"/>
      <c r="I79" s="46"/>
      <c r="J79" s="47"/>
      <c r="K79" s="45"/>
      <c r="L79" s="48"/>
      <c r="M79" s="45"/>
      <c r="N79" s="45"/>
      <c r="O79" s="46"/>
      <c r="P79" s="49">
        <f>ROUND(E79*P76,2)</f>
        <v>0</v>
      </c>
    </row>
    <row r="80" spans="1:18" x14ac:dyDescent="0.25">
      <c r="A80" s="130"/>
      <c r="B80" s="26"/>
      <c r="C80" s="50" t="s">
        <v>24</v>
      </c>
      <c r="D80" s="43"/>
      <c r="E80" s="51"/>
      <c r="F80" s="43"/>
      <c r="G80" s="52"/>
      <c r="H80" s="53"/>
      <c r="I80" s="53"/>
      <c r="J80" s="53"/>
      <c r="K80" s="52"/>
      <c r="L80" s="52"/>
      <c r="M80" s="52"/>
      <c r="N80" s="52"/>
      <c r="O80" s="53"/>
      <c r="P80" s="54">
        <f>ROUND(E80*P76,2)</f>
        <v>0</v>
      </c>
    </row>
    <row r="81" spans="1:18" x14ac:dyDescent="0.25">
      <c r="A81" s="130"/>
      <c r="B81" s="26"/>
      <c r="C81" s="50" t="s">
        <v>25</v>
      </c>
      <c r="D81" s="43"/>
      <c r="E81" s="55"/>
      <c r="F81" s="43"/>
      <c r="G81" s="52"/>
      <c r="H81" s="53"/>
      <c r="I81" s="53"/>
      <c r="J81" s="53"/>
      <c r="K81" s="52"/>
      <c r="L81" s="52"/>
      <c r="M81" s="52"/>
      <c r="N81" s="52"/>
      <c r="O81" s="53"/>
      <c r="P81" s="54">
        <f>ROUND(E81*M74,2)</f>
        <v>0</v>
      </c>
    </row>
    <row r="82" spans="1:18" x14ac:dyDescent="0.25">
      <c r="A82" s="130"/>
      <c r="B82" s="26"/>
      <c r="C82" s="56" t="s">
        <v>26</v>
      </c>
      <c r="D82" s="43"/>
      <c r="E82" s="44"/>
      <c r="F82" s="43"/>
      <c r="G82" s="52"/>
      <c r="H82" s="53"/>
      <c r="I82" s="53"/>
      <c r="J82" s="53"/>
      <c r="K82" s="52"/>
      <c r="L82" s="52"/>
      <c r="M82" s="52"/>
      <c r="N82" s="52"/>
      <c r="O82" s="53"/>
      <c r="P82" s="109">
        <f>SUM(P78:P81)</f>
        <v>0</v>
      </c>
    </row>
    <row r="83" spans="1:18" x14ac:dyDescent="0.25">
      <c r="A83" s="130"/>
      <c r="B83" s="26"/>
      <c r="C83" s="56" t="s">
        <v>27</v>
      </c>
      <c r="D83" s="43"/>
      <c r="E83" s="44"/>
      <c r="F83" s="43"/>
      <c r="G83" s="52"/>
      <c r="H83" s="53"/>
      <c r="I83" s="53"/>
      <c r="J83" s="53"/>
      <c r="K83" s="52"/>
      <c r="L83" s="52"/>
      <c r="M83" s="52"/>
      <c r="N83" s="52"/>
      <c r="O83" s="57"/>
      <c r="P83" s="58">
        <f>ROUND(P76+P82,2)</f>
        <v>0</v>
      </c>
      <c r="R83" s="83"/>
    </row>
    <row r="84" spans="1:18" x14ac:dyDescent="0.25">
      <c r="A84" s="130"/>
      <c r="B84" s="26"/>
      <c r="C84" s="50" t="s">
        <v>28</v>
      </c>
      <c r="D84" s="43"/>
      <c r="E84" s="29">
        <v>0.21</v>
      </c>
      <c r="F84" s="43"/>
      <c r="G84" s="52"/>
      <c r="H84" s="53"/>
      <c r="I84" s="53"/>
      <c r="J84" s="53"/>
      <c r="K84" s="52"/>
      <c r="L84" s="52"/>
      <c r="M84" s="52"/>
      <c r="N84" s="52"/>
      <c r="O84" s="57"/>
      <c r="P84" s="110">
        <f>ROUND(E84*P83,2)</f>
        <v>0</v>
      </c>
    </row>
    <row r="85" spans="1:18" ht="15.75" thickBot="1" x14ac:dyDescent="0.3">
      <c r="A85" s="131"/>
      <c r="B85" s="59"/>
      <c r="C85" s="60" t="s">
        <v>19</v>
      </c>
      <c r="D85" s="61"/>
      <c r="E85" s="62"/>
      <c r="F85" s="61"/>
      <c r="G85" s="63"/>
      <c r="H85" s="64"/>
      <c r="I85" s="64"/>
      <c r="J85" s="64"/>
      <c r="K85" s="63"/>
      <c r="L85" s="63"/>
      <c r="M85" s="63"/>
      <c r="N85" s="63"/>
      <c r="O85" s="65"/>
      <c r="P85" s="66">
        <f>SUM(P83:P84)</f>
        <v>0</v>
      </c>
      <c r="R85" s="84"/>
    </row>
    <row r="86" spans="1:18" x14ac:dyDescent="0.25">
      <c r="A86" s="71"/>
      <c r="B86" s="70"/>
      <c r="C86" s="70"/>
      <c r="D86" s="70"/>
      <c r="E86" s="70"/>
      <c r="F86" s="70"/>
      <c r="G86" s="70"/>
      <c r="H86" s="71"/>
      <c r="I86" s="71"/>
      <c r="J86" s="71"/>
      <c r="K86" s="70"/>
      <c r="L86" s="67"/>
      <c r="M86" s="67"/>
      <c r="N86" s="67"/>
      <c r="O86" s="68"/>
      <c r="P86" s="69"/>
    </row>
    <row r="87" spans="1:18" x14ac:dyDescent="0.25">
      <c r="C87" s="138" t="s">
        <v>86</v>
      </c>
      <c r="D87" s="138"/>
      <c r="E87" s="138"/>
      <c r="F87" s="138"/>
      <c r="G87" s="138"/>
      <c r="H87" s="138"/>
      <c r="I87" s="138"/>
      <c r="J87" s="6"/>
      <c r="O87" s="6"/>
    </row>
    <row r="88" spans="1:18" x14ac:dyDescent="0.25">
      <c r="C88" s="72"/>
      <c r="D88" s="73"/>
      <c r="E88" s="73"/>
      <c r="F88" s="73"/>
      <c r="H88" s="6"/>
      <c r="J88" s="6"/>
      <c r="O88" s="6"/>
    </row>
    <row r="89" spans="1:18" x14ac:dyDescent="0.25">
      <c r="C89" s="137" t="s">
        <v>87</v>
      </c>
      <c r="D89" s="137"/>
      <c r="E89" s="137"/>
      <c r="F89" s="137"/>
      <c r="G89" s="137"/>
      <c r="H89" s="137"/>
      <c r="I89" s="137"/>
      <c r="J89" s="6"/>
      <c r="O89" s="6"/>
    </row>
    <row r="90" spans="1:18" x14ac:dyDescent="0.25">
      <c r="C90" s="137"/>
      <c r="D90" s="137"/>
      <c r="E90" s="137"/>
      <c r="F90" s="137"/>
      <c r="G90" s="137"/>
      <c r="H90" s="137"/>
      <c r="I90" s="137"/>
      <c r="J90" s="6"/>
      <c r="O90" s="6"/>
    </row>
  </sheetData>
  <mergeCells count="18">
    <mergeCell ref="A1:P1"/>
    <mergeCell ref="A2:P2"/>
    <mergeCell ref="A3:C3"/>
    <mergeCell ref="A5:C5"/>
    <mergeCell ref="A6:C6"/>
    <mergeCell ref="J6:M6"/>
    <mergeCell ref="O6:P6"/>
    <mergeCell ref="A7:D7"/>
    <mergeCell ref="E7:F7"/>
    <mergeCell ref="A8:A9"/>
    <mergeCell ref="B8:B9"/>
    <mergeCell ref="C8:C9"/>
    <mergeCell ref="F8:K8"/>
    <mergeCell ref="L8:O8"/>
    <mergeCell ref="P8:P9"/>
    <mergeCell ref="C90:I90"/>
    <mergeCell ref="C87:I87"/>
    <mergeCell ref="C89:I89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2018-07-11T12:21:22Z</dcterms:modified>
</cp:coreProperties>
</file>