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1" sheetId="2" r:id="rId1"/>
  </sheets>
  <calcPr calcId="145621" concurrentCalc="0"/>
</workbook>
</file>

<file path=xl/calcChain.xml><?xml version="1.0" encoding="utf-8"?>
<calcChain xmlns="http://schemas.openxmlformats.org/spreadsheetml/2006/main">
  <c r="E69" i="2" l="1"/>
  <c r="E64" i="2"/>
  <c r="E62" i="2"/>
  <c r="E52" i="2"/>
  <c r="E51" i="2"/>
  <c r="E50" i="2"/>
  <c r="E49" i="2"/>
  <c r="E47" i="2"/>
  <c r="E46" i="2"/>
  <c r="E44" i="2"/>
  <c r="E43" i="2"/>
  <c r="E42" i="2"/>
  <c r="E41" i="2"/>
  <c r="E34" i="2"/>
  <c r="E37" i="2"/>
  <c r="E32" i="2"/>
  <c r="E31" i="2"/>
  <c r="E30" i="2"/>
  <c r="E36" i="2"/>
  <c r="E38" i="2"/>
  <c r="E35" i="2"/>
</calcChain>
</file>

<file path=xl/sharedStrings.xml><?xml version="1.0" encoding="utf-8"?>
<sst xmlns="http://schemas.openxmlformats.org/spreadsheetml/2006/main" count="153" uniqueCount="95">
  <si>
    <r>
      <t>Pasūtītājs:</t>
    </r>
    <r>
      <rPr>
        <b/>
        <sz val="10"/>
        <rFont val="Arial"/>
        <family val="2"/>
        <charset val="186"/>
      </rPr>
      <t xml:space="preserve">   Nīcas novada dome</t>
    </r>
  </si>
  <si>
    <t>N.p.k.</t>
  </si>
  <si>
    <t>Kods</t>
  </si>
  <si>
    <t>Darba nosaukums</t>
  </si>
  <si>
    <t>Mērv.</t>
  </si>
  <si>
    <t>Daudz.</t>
  </si>
  <si>
    <t>Vienības izmaksas</t>
  </si>
  <si>
    <t xml:space="preserve">    Kopējās izmaksas</t>
  </si>
  <si>
    <t>Kopā (Eur)</t>
  </si>
  <si>
    <t>Laika norma (c/h)</t>
  </si>
  <si>
    <t>Darba samaksas likme (Eur/h)</t>
  </si>
  <si>
    <t>Darba alga  (Eur)</t>
  </si>
  <si>
    <t>Materiāli (Eur)</t>
  </si>
  <si>
    <t>Mehānismi (Eur)</t>
  </si>
  <si>
    <t>Darbietilpība (c/h)</t>
  </si>
  <si>
    <t>Darba alga (Eur)</t>
  </si>
  <si>
    <t>kg</t>
  </si>
  <si>
    <t>k-ts</t>
  </si>
  <si>
    <t>Būvgružu savākšana un izvešana</t>
  </si>
  <si>
    <t>KOPĀ:</t>
  </si>
  <si>
    <t>Būvmateriālu sagāde un transporta izdevumi:</t>
  </si>
  <si>
    <t>Tiešās izmaksas kopā</t>
  </si>
  <si>
    <t>VIRSIZDEVUMI:</t>
  </si>
  <si>
    <t>Pieskaitāmās izmaksas:</t>
  </si>
  <si>
    <t>Plānotā peļņa:</t>
  </si>
  <si>
    <t>Sociālais nodoklis darba algai:</t>
  </si>
  <si>
    <t>Kopā virsizdevumi:</t>
  </si>
  <si>
    <t>Kopā tiešās izmaksas un virsizdevumi:</t>
  </si>
  <si>
    <t>Pievienotās vērtības nodoklis PVN:</t>
  </si>
  <si>
    <r>
      <t>m</t>
    </r>
    <r>
      <rPr>
        <sz val="9"/>
        <rFont val="Calibri"/>
        <family val="2"/>
        <charset val="186"/>
      </rPr>
      <t>³</t>
    </r>
  </si>
  <si>
    <t>gb</t>
  </si>
  <si>
    <r>
      <t>m</t>
    </r>
    <r>
      <rPr>
        <sz val="9"/>
        <rFont val="Calibri"/>
        <family val="2"/>
        <charset val="186"/>
      </rPr>
      <t>²</t>
    </r>
  </si>
  <si>
    <t>m</t>
  </si>
  <si>
    <t>Palīgmateriāli</t>
  </si>
  <si>
    <t>Flīžu līme</t>
  </si>
  <si>
    <t>l</t>
  </si>
  <si>
    <t xml:space="preserve">Durvis   </t>
  </si>
  <si>
    <t>Demontāžas darbi</t>
  </si>
  <si>
    <t>Neparedzamās izmaksas:</t>
  </si>
  <si>
    <r>
      <t xml:space="preserve">Objekta adrese: </t>
    </r>
    <r>
      <rPr>
        <b/>
        <sz val="10"/>
        <rFont val="Arial"/>
        <family val="2"/>
        <charset val="186"/>
      </rPr>
      <t>Skolas iela 5,Nīca, Nīcas novads</t>
    </r>
  </si>
  <si>
    <t>Grīdas demontāža vējtverī (Esošo grīdas konstrukciju demontēt līdz nestspējīgai neorganiskai gruntij)</t>
  </si>
  <si>
    <t>Apmetuma demontāža vējtverī līdz pamatvirsmai</t>
  </si>
  <si>
    <t>Metāla konstrukciju attīrīšana no vecās krāsas ieejas jumtiņam</t>
  </si>
  <si>
    <t xml:space="preserve">Apdares dēļu demontāža ieejas jumtiņam </t>
  </si>
  <si>
    <t>Juta seguma demontāža ieejas jumtiņam (ieskaitot latojumu)</t>
  </si>
  <si>
    <t>Durvju bloku ĀD-1 un D-1 demontāža</t>
  </si>
  <si>
    <t>Sagatavošanās darbi</t>
  </si>
  <si>
    <t>gab</t>
  </si>
  <si>
    <t>Pagaidu pieslēgšanās elektrotīklam</t>
  </si>
  <si>
    <t>Pagaidu pieslēgšanās ūdenstīklam</t>
  </si>
  <si>
    <t>Abpusēja durvju ailu apdare</t>
  </si>
  <si>
    <t>Vējtvera atjaunošana</t>
  </si>
  <si>
    <t>m²</t>
  </si>
  <si>
    <t>Siets Rabica vai analogs metāla zemapmetuma siets</t>
  </si>
  <si>
    <t>Apmetuma java Weber T1, vai analogs apmetums 20mm</t>
  </si>
  <si>
    <t>Mūra virsmu gruntēšana,apmetuma atjaunošana (konstr. risinājumu skatīt lapā AR/VA-1)</t>
  </si>
  <si>
    <t>Ieejas durvju nomaiņa.(Durvju specifikāciju skatīt lapā AR/VA-1)</t>
  </si>
  <si>
    <t>Špaktels Weber VH. vai analogs</t>
  </si>
  <si>
    <t>Krāsa (nodilumizturīga,pusmatēta,mitrām telpām paredzēta), toni saskaņot ar psūtītāju.</t>
  </si>
  <si>
    <t>Polietilēna plēve,200mkm</t>
  </si>
  <si>
    <t>Šķembas,100mm</t>
  </si>
  <si>
    <t>Siltumizol. Finnfoam FL-300,vai analogs materiāls 100mm</t>
  </si>
  <si>
    <r>
      <t xml:space="preserve">Stiegru siets </t>
    </r>
    <r>
      <rPr>
        <sz val="9"/>
        <rFont val="Calibri"/>
        <family val="2"/>
        <charset val="186"/>
      </rPr>
      <t>Ø</t>
    </r>
    <r>
      <rPr>
        <sz val="9"/>
        <rFont val="Arial"/>
        <family val="2"/>
        <charset val="204"/>
      </rPr>
      <t>5 100x100mm</t>
    </r>
  </si>
  <si>
    <t>Betons C16/20, 80mm</t>
  </si>
  <si>
    <t>Grīdas flīzes,pretslīdes kl.R-12, nodiluma kl.5(flīžu rakstu,krāsu saskaņot ar pasūtītāju)</t>
  </si>
  <si>
    <t>Griestu špaktelēšana,gruntēšana,krāsošana</t>
  </si>
  <si>
    <t>Krāsa (pusmatēta,mitrām telpām paredzēta)</t>
  </si>
  <si>
    <t>Dziļumgrunts</t>
  </si>
  <si>
    <t xml:space="preserve">Grunts  </t>
  </si>
  <si>
    <t>Griestu attīrīšana līdz pamatvirsmai vējtverī, tai skaitā paneļu saduršuvju iztīrīšana</t>
  </si>
  <si>
    <t>Grīdas izbūve vējtverī tai skaitā uzflīzēt kājlīsti H=100mm(konstr. risinājumu skatīt lapā AR/VA-1)</t>
  </si>
  <si>
    <t>Elektrība</t>
  </si>
  <si>
    <t>Jaunu zemapmetuma vadu ievilkšana vējtverī</t>
  </si>
  <si>
    <t>Slēdžu nomaiņa vējtverī</t>
  </si>
  <si>
    <t>Gaismekļa uzstādīšana vējtverī saskaņojot ar pasūtītāju</t>
  </si>
  <si>
    <t>Ieejas jumtiņa atjaunošana</t>
  </si>
  <si>
    <t>Metāla konstrukciju krāsošana 2x (krāsu toni saskaņot ar pasūtītāju)</t>
  </si>
  <si>
    <t>Pretkorozijas tonēta krāsa metālam</t>
  </si>
  <si>
    <t>Jumta seguma ierīkošana ieejas jumtiņam,tai skaitā antikondensāta plēve,latojums,jumta segums, konstr.risinājumu skatīt lapā AR/VA-2</t>
  </si>
  <si>
    <t>Atikondensāta plēve</t>
  </si>
  <si>
    <t>Latojums 50x100, solis 300 (impregnēts)</t>
  </si>
  <si>
    <t>Ruukki Classic vai analogs materiāls,tai skaitā vējmala, kore, lāsenis, atloks, skrūves u.c. materiāli jumta seguma ieklāšanai</t>
  </si>
  <si>
    <t>Lietus ūdens noteksistēmas ierīkošana,tai skaitā teknes gali,tekne,tekņu savienotāji,teknes āķi,konektori,līkumi,caurule,caurules stiprinājumi,caurules lejas gali</t>
  </si>
  <si>
    <t>Apdares dēļu apšuvums ieejas jumtiņam,no apakšas</t>
  </si>
  <si>
    <t>kont.</t>
  </si>
  <si>
    <t>Tāmes izmaksas bez PVN:</t>
  </si>
  <si>
    <t>EUR</t>
  </si>
  <si>
    <t xml:space="preserve">Apmesto sienu špaktelēšana, slīpēšana, gruntēšana, krāsošana </t>
  </si>
  <si>
    <t>Antiseptizēti,krāsoti apdares dēļi 25mm (Krāsu saskaņot ar pasūtītāju)</t>
  </si>
  <si>
    <t>Alumīnija konstrukcijas durvis ĀD - 1.(Specifikācija lapā AR/VA-1)</t>
  </si>
  <si>
    <t>Nīcas ambulances ieejas mezgla vienkāršota atjaunošana (Ieejas jumtiņš, vējtveris)</t>
  </si>
  <si>
    <t>1.00</t>
  </si>
  <si>
    <t xml:space="preserve">Sastādīja:                                                 </t>
  </si>
  <si>
    <t>Darbu apjomu tāme</t>
  </si>
  <si>
    <t>Nīcas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</si>
</sst>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Helv"/>
    </font>
    <font>
      <b/>
      <u/>
      <sz val="14"/>
      <name val="Arial"/>
      <family val="2"/>
      <charset val="186"/>
    </font>
    <font>
      <b/>
      <u/>
      <sz val="11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Times New Roman Baltic"/>
      <family val="1"/>
      <charset val="186"/>
    </font>
    <font>
      <b/>
      <sz val="8"/>
      <name val="Times New Roman Baltic"/>
      <charset val="186"/>
    </font>
    <font>
      <sz val="8"/>
      <name val="Times New Roman"/>
      <family val="1"/>
    </font>
    <font>
      <sz val="8"/>
      <name val="Times New Roman"/>
      <family val="1"/>
      <charset val="204"/>
    </font>
    <font>
      <sz val="6"/>
      <name val="Arial"/>
      <family val="2"/>
      <charset val="186"/>
    </font>
    <font>
      <sz val="9"/>
      <name val="Arial"/>
      <family val="2"/>
      <charset val="204"/>
    </font>
    <font>
      <sz val="8"/>
      <name val="Arial Narrow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9"/>
      <name val="Arial"/>
      <family val="2"/>
    </font>
    <font>
      <sz val="9"/>
      <color indexed="8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1"/>
      <name val="Arial"/>
      <family val="2"/>
      <charset val="186"/>
    </font>
    <font>
      <sz val="9"/>
      <name val="Calibri"/>
      <family val="2"/>
      <charset val="186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  <charset val="204"/>
    </font>
    <font>
      <b/>
      <u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1" applyFont="1" applyFill="1"/>
    <xf numFmtId="0" fontId="4" fillId="0" borderId="0" xfId="0" applyFont="1" applyFill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10" fillId="3" borderId="10" xfId="2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 wrapText="1"/>
    </xf>
    <xf numFmtId="1" fontId="13" fillId="0" borderId="13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left" vertical="center" wrapText="1"/>
    </xf>
    <xf numFmtId="2" fontId="15" fillId="0" borderId="22" xfId="0" applyNumberFormat="1" applyFont="1" applyBorder="1" applyAlignment="1">
      <alignment horizontal="right" vertical="center" wrapText="1"/>
    </xf>
    <xf numFmtId="9" fontId="17" fillId="0" borderId="0" xfId="3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4" fontId="15" fillId="0" borderId="22" xfId="0" applyNumberFormat="1" applyFont="1" applyBorder="1" applyAlignment="1">
      <alignment wrapText="1"/>
    </xf>
    <xf numFmtId="4" fontId="15" fillId="2" borderId="22" xfId="0" applyNumberFormat="1" applyFont="1" applyFill="1" applyBorder="1" applyAlignment="1">
      <alignment wrapText="1"/>
    </xf>
    <xf numFmtId="4" fontId="15" fillId="0" borderId="23" xfId="0" applyNumberFormat="1" applyFont="1" applyBorder="1" applyAlignment="1">
      <alignment wrapText="1"/>
    </xf>
    <xf numFmtId="2" fontId="16" fillId="0" borderId="17" xfId="0" applyNumberFormat="1" applyFont="1" applyBorder="1" applyAlignment="1">
      <alignment horizontal="left" vertical="center" wrapText="1"/>
    </xf>
    <xf numFmtId="2" fontId="16" fillId="0" borderId="17" xfId="0" applyNumberFormat="1" applyFont="1" applyBorder="1" applyAlignment="1">
      <alignment horizontal="right" vertical="center" wrapText="1"/>
    </xf>
    <xf numFmtId="10" fontId="16" fillId="0" borderId="17" xfId="0" applyNumberFormat="1" applyFont="1" applyBorder="1" applyAlignment="1">
      <alignment horizontal="right" vertical="center" wrapText="1"/>
    </xf>
    <xf numFmtId="2" fontId="16" fillId="2" borderId="17" xfId="0" applyNumberFormat="1" applyFont="1" applyFill="1" applyBorder="1" applyAlignment="1">
      <alignment horizontal="right" vertical="center" wrapText="1"/>
    </xf>
    <xf numFmtId="4" fontId="16" fillId="0" borderId="17" xfId="0" applyNumberFormat="1" applyFont="1" applyBorder="1" applyAlignment="1">
      <alignment wrapText="1"/>
    </xf>
    <xf numFmtId="4" fontId="16" fillId="2" borderId="17" xfId="0" applyNumberFormat="1" applyFont="1" applyFill="1" applyBorder="1" applyAlignment="1">
      <alignment wrapText="1"/>
    </xf>
    <xf numFmtId="4" fontId="16" fillId="0" borderId="24" xfId="0" applyNumberFormat="1" applyFont="1" applyBorder="1" applyAlignment="1">
      <alignment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right" vertical="center" wrapText="1"/>
    </xf>
    <xf numFmtId="10" fontId="16" fillId="0" borderId="13" xfId="0" applyNumberFormat="1" applyFont="1" applyBorder="1" applyAlignment="1">
      <alignment horizontal="right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top"/>
    </xf>
    <xf numFmtId="2" fontId="15" fillId="0" borderId="14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left" vertical="center" wrapText="1"/>
    </xf>
    <xf numFmtId="9" fontId="17" fillId="0" borderId="13" xfId="3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10" fontId="17" fillId="0" borderId="13" xfId="3" applyNumberFormat="1" applyFont="1" applyFill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left" vertical="center" wrapText="1"/>
    </xf>
    <xf numFmtId="4" fontId="15" fillId="2" borderId="13" xfId="0" applyNumberFormat="1" applyFont="1" applyFill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right" vertical="center" wrapText="1"/>
    </xf>
    <xf numFmtId="10" fontId="16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" fontId="15" fillId="2" borderId="10" xfId="0" applyNumberFormat="1" applyFont="1" applyFill="1" applyBorder="1" applyAlignment="1">
      <alignment vertical="center"/>
    </xf>
    <xf numFmtId="4" fontId="21" fillId="0" borderId="26" xfId="0" applyNumberFormat="1" applyFont="1" applyBorder="1" applyAlignment="1">
      <alignment vertical="center"/>
    </xf>
    <xf numFmtId="0" fontId="5" fillId="0" borderId="0" xfId="0" applyFont="1" applyBorder="1"/>
    <xf numFmtId="0" fontId="5" fillId="2" borderId="0" xfId="0" applyFont="1" applyFill="1" applyBorder="1"/>
    <xf numFmtId="2" fontId="22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5" fillId="0" borderId="13" xfId="4" applyNumberFormat="1" applyFont="1" applyFill="1" applyBorder="1" applyAlignment="1" applyProtection="1">
      <alignment horizontal="center" vertical="center"/>
    </xf>
    <xf numFmtId="2" fontId="15" fillId="2" borderId="13" xfId="4" applyNumberFormat="1" applyFont="1" applyFill="1" applyBorder="1" applyAlignment="1" applyProtection="1">
      <alignment horizontal="center" vertical="center"/>
    </xf>
    <xf numFmtId="2" fontId="15" fillId="0" borderId="27" xfId="4" applyNumberFormat="1" applyFont="1" applyFill="1" applyBorder="1" applyAlignment="1" applyProtection="1">
      <alignment horizontal="center" vertical="center"/>
    </xf>
    <xf numFmtId="2" fontId="15" fillId="0" borderId="14" xfId="4" applyNumberFormat="1" applyFont="1" applyFill="1" applyBorder="1" applyAlignment="1" applyProtection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distributed"/>
    </xf>
    <xf numFmtId="0" fontId="12" fillId="2" borderId="13" xfId="0" applyNumberFormat="1" applyFont="1" applyFill="1" applyBorder="1" applyAlignment="1">
      <alignment horizontal="center" vertical="center"/>
    </xf>
    <xf numFmtId="2" fontId="12" fillId="2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4" fillId="0" borderId="0" xfId="0" applyNumberFormat="1" applyFont="1"/>
    <xf numFmtId="0" fontId="25" fillId="0" borderId="13" xfId="0" applyNumberFormat="1" applyFont="1" applyBorder="1" applyAlignment="1">
      <alignment horizontal="center" vertical="center"/>
    </xf>
    <xf numFmtId="2" fontId="25" fillId="0" borderId="13" xfId="0" applyNumberFormat="1" applyFont="1" applyBorder="1" applyAlignment="1">
      <alignment horizontal="center" vertical="center"/>
    </xf>
    <xf numFmtId="2" fontId="25" fillId="2" borderId="13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distributed"/>
    </xf>
    <xf numFmtId="0" fontId="11" fillId="2" borderId="3" xfId="0" applyFont="1" applyFill="1" applyBorder="1" applyAlignment="1">
      <alignment horizontal="center" vertical="distributed"/>
    </xf>
    <xf numFmtId="0" fontId="11" fillId="0" borderId="7" xfId="0" applyFont="1" applyFill="1" applyBorder="1" applyAlignment="1">
      <alignment horizontal="center" vertical="distributed"/>
    </xf>
    <xf numFmtId="0" fontId="14" fillId="4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distributed"/>
    </xf>
    <xf numFmtId="0" fontId="11" fillId="2" borderId="13" xfId="0" applyFont="1" applyFill="1" applyBorder="1" applyAlignment="1">
      <alignment horizontal="center" vertical="distributed"/>
    </xf>
    <xf numFmtId="0" fontId="11" fillId="0" borderId="30" xfId="0" applyFont="1" applyFill="1" applyBorder="1" applyAlignment="1">
      <alignment horizontal="center" vertical="distributed"/>
    </xf>
    <xf numFmtId="0" fontId="14" fillId="0" borderId="13" xfId="0" applyFont="1" applyFill="1" applyBorder="1" applyAlignment="1">
      <alignment horizontal="center" vertical="distributed"/>
    </xf>
    <xf numFmtId="2" fontId="12" fillId="0" borderId="16" xfId="0" applyNumberFormat="1" applyFont="1" applyBorder="1" applyAlignment="1">
      <alignment horizontal="center" vertical="center"/>
    </xf>
    <xf numFmtId="2" fontId="14" fillId="2" borderId="13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center" vertical="distributed"/>
    </xf>
    <xf numFmtId="2" fontId="11" fillId="2" borderId="13" xfId="0" applyNumberFormat="1" applyFont="1" applyFill="1" applyBorder="1" applyAlignment="1">
      <alignment horizontal="center" vertical="distributed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/>
    </xf>
    <xf numFmtId="4" fontId="15" fillId="0" borderId="33" xfId="0" applyNumberFormat="1" applyFont="1" applyBorder="1" applyAlignment="1">
      <alignment vertical="center" wrapText="1"/>
    </xf>
    <xf numFmtId="2" fontId="16" fillId="2" borderId="34" xfId="0" applyNumberFormat="1" applyFont="1" applyFill="1" applyBorder="1" applyAlignment="1">
      <alignment horizontal="right" vertical="center" wrapText="1"/>
    </xf>
    <xf numFmtId="2" fontId="14" fillId="2" borderId="13" xfId="0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2" fillId="2" borderId="13" xfId="0" applyNumberFormat="1" applyFont="1" applyFill="1" applyBorder="1" applyAlignment="1">
      <alignment horizontal="left" vertical="center" wrapText="1"/>
    </xf>
    <xf numFmtId="0" fontId="12" fillId="2" borderId="13" xfId="0" applyNumberFormat="1" applyFont="1" applyFill="1" applyBorder="1" applyAlignment="1">
      <alignment horizontal="right" vertical="center" wrapText="1"/>
    </xf>
    <xf numFmtId="2" fontId="14" fillId="2" borderId="13" xfId="0" applyNumberFormat="1" applyFont="1" applyFill="1" applyBorder="1" applyAlignment="1">
      <alignment horizontal="right" vertical="center" wrapText="1"/>
    </xf>
    <xf numFmtId="0" fontId="12" fillId="2" borderId="31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right" vertical="center" wrapText="1"/>
    </xf>
    <xf numFmtId="4" fontId="15" fillId="0" borderId="36" xfId="0" applyNumberFormat="1" applyFont="1" applyBorder="1" applyAlignment="1">
      <alignment vertical="center" wrapText="1"/>
    </xf>
    <xf numFmtId="4" fontId="15" fillId="0" borderId="35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1" fillId="0" borderId="12" xfId="0" applyFont="1" applyFill="1" applyBorder="1" applyAlignment="1">
      <alignment horizontal="center" vertical="distributed"/>
    </xf>
    <xf numFmtId="0" fontId="11" fillId="0" borderId="14" xfId="0" applyFont="1" applyFill="1" applyBorder="1" applyAlignment="1">
      <alignment horizontal="center" vertical="distributed"/>
    </xf>
    <xf numFmtId="9" fontId="15" fillId="0" borderId="13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left" vertical="center" wrapText="1"/>
    </xf>
    <xf numFmtId="0" fontId="12" fillId="2" borderId="10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5" fillId="0" borderId="10" xfId="4" applyNumberFormat="1" applyFont="1" applyFill="1" applyBorder="1" applyAlignment="1" applyProtection="1">
      <alignment horizontal="center" vertical="center"/>
    </xf>
    <xf numFmtId="2" fontId="15" fillId="2" borderId="10" xfId="4" applyNumberFormat="1" applyFont="1" applyFill="1" applyBorder="1" applyAlignment="1" applyProtection="1">
      <alignment horizontal="center" vertical="center"/>
    </xf>
    <xf numFmtId="2" fontId="15" fillId="2" borderId="37" xfId="0" applyNumberFormat="1" applyFont="1" applyFill="1" applyBorder="1" applyAlignment="1">
      <alignment horizontal="center" vertical="center" wrapText="1"/>
    </xf>
    <xf numFmtId="39" fontId="15" fillId="2" borderId="37" xfId="0" applyNumberFormat="1" applyFont="1" applyFill="1" applyBorder="1" applyAlignment="1">
      <alignment horizontal="center" vertical="center"/>
    </xf>
    <xf numFmtId="2" fontId="15" fillId="0" borderId="38" xfId="4" applyNumberFormat="1" applyFont="1" applyFill="1" applyBorder="1" applyAlignment="1" applyProtection="1">
      <alignment horizontal="center" vertical="center"/>
    </xf>
    <xf numFmtId="2" fontId="15" fillId="0" borderId="26" xfId="4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vertical="center"/>
    </xf>
    <xf numFmtId="0" fontId="14" fillId="2" borderId="12" xfId="0" applyFont="1" applyFill="1" applyBorder="1" applyAlignment="1">
      <alignment horizontal="center" vertical="distributed"/>
    </xf>
    <xf numFmtId="0" fontId="14" fillId="2" borderId="28" xfId="0" applyFont="1" applyFill="1" applyBorder="1" applyAlignment="1">
      <alignment horizontal="center" vertical="distributed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2" fontId="5" fillId="0" borderId="0" xfId="1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</cellXfs>
  <cellStyles count="5">
    <cellStyle name="Excel Built-in Normal" xfId="4"/>
    <cellStyle name="Normal" xfId="0" builtinId="0"/>
    <cellStyle name="Normal_Liepaja Peldu 5 UK tames" xfId="3"/>
    <cellStyle name="Normal_Sheet1" xfId="2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2"/>
  <sheetViews>
    <sheetView tabSelected="1" workbookViewId="0">
      <selection activeCell="A2" sqref="A2:P2"/>
    </sheetView>
  </sheetViews>
  <sheetFormatPr defaultRowHeight="15" x14ac:dyDescent="0.25"/>
  <cols>
    <col min="1" max="1" width="4.7109375" customWidth="1"/>
    <col min="2" max="2" width="2.7109375" customWidth="1"/>
    <col min="3" max="3" width="33.5703125" customWidth="1"/>
    <col min="4" max="4" width="4.85546875" customWidth="1"/>
    <col min="5" max="5" width="7" customWidth="1"/>
    <col min="6" max="6" width="6.42578125" customWidth="1"/>
    <col min="7" max="7" width="6" customWidth="1"/>
    <col min="8" max="8" width="7" customWidth="1"/>
    <col min="9" max="9" width="7.42578125" style="6" customWidth="1"/>
    <col min="10" max="11" width="7.42578125" customWidth="1"/>
    <col min="12" max="12" width="8" customWidth="1"/>
    <col min="13" max="13" width="7.85546875" customWidth="1"/>
    <col min="14" max="14" width="8.85546875" customWidth="1"/>
    <col min="15" max="15" width="7.85546875" customWidth="1"/>
    <col min="16" max="16" width="8.85546875" customWidth="1"/>
  </cols>
  <sheetData>
    <row r="1" spans="1:16" ht="18" x14ac:dyDescent="0.25">
      <c r="A1" s="145" t="s">
        <v>93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x14ac:dyDescent="0.25">
      <c r="A2" s="146" t="s">
        <v>90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x14ac:dyDescent="0.25">
      <c r="A3" s="147" t="s">
        <v>0</v>
      </c>
      <c r="B3" s="147"/>
      <c r="C3" s="147"/>
      <c r="D3" s="1"/>
      <c r="E3" s="2"/>
      <c r="F3" s="3"/>
      <c r="G3" s="3"/>
      <c r="H3" s="4"/>
      <c r="I3" s="4"/>
      <c r="J3" s="4"/>
      <c r="K3" s="5"/>
      <c r="L3" s="5"/>
      <c r="O3" s="6"/>
    </row>
    <row r="4" spans="1:16" x14ac:dyDescent="0.25">
      <c r="A4" s="136" t="s">
        <v>39</v>
      </c>
      <c r="B4" s="136"/>
      <c r="C4" s="7"/>
      <c r="D4" s="3"/>
      <c r="E4" s="2" t="s">
        <v>94</v>
      </c>
      <c r="F4" s="144"/>
      <c r="G4" s="3"/>
      <c r="H4" s="4"/>
      <c r="I4" s="4"/>
      <c r="J4" s="4"/>
      <c r="K4" s="5"/>
      <c r="L4" s="5"/>
      <c r="O4" s="6"/>
    </row>
    <row r="5" spans="1:16" x14ac:dyDescent="0.25">
      <c r="A5" s="148"/>
      <c r="B5" s="148"/>
      <c r="C5" s="148"/>
      <c r="D5" s="3"/>
      <c r="E5" s="2"/>
      <c r="F5" s="3"/>
      <c r="G5" s="3"/>
      <c r="H5" s="4"/>
      <c r="I5" s="4"/>
      <c r="J5" s="4"/>
      <c r="K5" s="5"/>
      <c r="L5" s="5"/>
      <c r="O5" s="6"/>
    </row>
    <row r="6" spans="1:16" x14ac:dyDescent="0.25">
      <c r="A6" s="147"/>
      <c r="B6" s="147"/>
      <c r="C6" s="147"/>
      <c r="D6" s="3"/>
      <c r="E6" s="2"/>
      <c r="F6" s="3"/>
      <c r="G6" s="3"/>
      <c r="H6" s="4"/>
      <c r="I6" s="4"/>
      <c r="J6" s="149" t="s">
        <v>85</v>
      </c>
      <c r="K6" s="149"/>
      <c r="L6" s="149"/>
      <c r="M6" s="149"/>
      <c r="N6" s="119"/>
      <c r="O6" s="150" t="s">
        <v>86</v>
      </c>
      <c r="P6" s="150"/>
    </row>
    <row r="7" spans="1:16" ht="15.75" thickBot="1" x14ac:dyDescent="0.3">
      <c r="A7" s="151"/>
      <c r="B7" s="151"/>
      <c r="C7" s="151"/>
      <c r="D7" s="151"/>
      <c r="E7" s="152"/>
      <c r="F7" s="152"/>
      <c r="G7" s="3"/>
      <c r="H7" s="4"/>
      <c r="I7" s="4"/>
      <c r="J7" s="4"/>
      <c r="K7" s="5"/>
      <c r="L7" s="5"/>
      <c r="O7" s="6"/>
    </row>
    <row r="8" spans="1:16" ht="22.5" x14ac:dyDescent="0.25">
      <c r="A8" s="153" t="s">
        <v>1</v>
      </c>
      <c r="B8" s="155" t="s">
        <v>2</v>
      </c>
      <c r="C8" s="157" t="s">
        <v>3</v>
      </c>
      <c r="D8" s="8" t="s">
        <v>4</v>
      </c>
      <c r="E8" s="8" t="s">
        <v>5</v>
      </c>
      <c r="F8" s="159" t="s">
        <v>6</v>
      </c>
      <c r="G8" s="160"/>
      <c r="H8" s="160"/>
      <c r="I8" s="160"/>
      <c r="J8" s="160"/>
      <c r="K8" s="161"/>
      <c r="L8" s="159" t="s">
        <v>7</v>
      </c>
      <c r="M8" s="160"/>
      <c r="N8" s="160"/>
      <c r="O8" s="161"/>
      <c r="P8" s="162" t="s">
        <v>8</v>
      </c>
    </row>
    <row r="9" spans="1:16" ht="60" thickBot="1" x14ac:dyDescent="0.3">
      <c r="A9" s="154"/>
      <c r="B9" s="156"/>
      <c r="C9" s="158"/>
      <c r="D9" s="9"/>
      <c r="E9" s="9"/>
      <c r="F9" s="10" t="s">
        <v>9</v>
      </c>
      <c r="G9" s="10" t="s">
        <v>10</v>
      </c>
      <c r="H9" s="11" t="s">
        <v>11</v>
      </c>
      <c r="I9" s="11" t="s">
        <v>12</v>
      </c>
      <c r="J9" s="11" t="s">
        <v>13</v>
      </c>
      <c r="K9" s="12" t="s">
        <v>8</v>
      </c>
      <c r="L9" s="13" t="s">
        <v>14</v>
      </c>
      <c r="M9" s="13" t="s">
        <v>15</v>
      </c>
      <c r="N9" s="13" t="s">
        <v>12</v>
      </c>
      <c r="O9" s="11" t="s">
        <v>13</v>
      </c>
      <c r="P9" s="163"/>
    </row>
    <row r="10" spans="1:16" x14ac:dyDescent="0.25">
      <c r="A10" s="96">
        <v>1</v>
      </c>
      <c r="B10" s="90">
        <v>2</v>
      </c>
      <c r="C10" s="90">
        <v>3</v>
      </c>
      <c r="D10" s="90">
        <v>4</v>
      </c>
      <c r="E10" s="90">
        <v>5</v>
      </c>
      <c r="F10" s="90">
        <v>6</v>
      </c>
      <c r="G10" s="90">
        <v>7</v>
      </c>
      <c r="H10" s="91">
        <v>8</v>
      </c>
      <c r="I10" s="91">
        <v>9</v>
      </c>
      <c r="J10" s="91">
        <v>10</v>
      </c>
      <c r="K10" s="90">
        <v>11</v>
      </c>
      <c r="L10" s="90">
        <v>12</v>
      </c>
      <c r="M10" s="90">
        <v>13</v>
      </c>
      <c r="N10" s="90">
        <v>14</v>
      </c>
      <c r="O10" s="91">
        <v>15</v>
      </c>
      <c r="P10" s="92">
        <v>16</v>
      </c>
    </row>
    <row r="11" spans="1:16" x14ac:dyDescent="0.25">
      <c r="A11" s="122"/>
      <c r="B11" s="94"/>
      <c r="C11" s="93" t="s">
        <v>46</v>
      </c>
      <c r="D11" s="94"/>
      <c r="E11" s="94"/>
      <c r="F11" s="94"/>
      <c r="G11" s="94"/>
      <c r="H11" s="95"/>
      <c r="I11" s="95"/>
      <c r="J11" s="95"/>
      <c r="K11" s="94"/>
      <c r="L11" s="94"/>
      <c r="M11" s="94"/>
      <c r="N11" s="94"/>
      <c r="O11" s="95"/>
      <c r="P11" s="123"/>
    </row>
    <row r="12" spans="1:16" x14ac:dyDescent="0.25">
      <c r="A12" s="137">
        <v>1</v>
      </c>
      <c r="B12" s="95"/>
      <c r="C12" s="110" t="s">
        <v>48</v>
      </c>
      <c r="D12" s="103" t="s">
        <v>47</v>
      </c>
      <c r="E12" s="103">
        <v>1</v>
      </c>
      <c r="F12" s="97"/>
      <c r="G12" s="75"/>
      <c r="H12" s="76"/>
      <c r="I12" s="101"/>
      <c r="J12" s="76"/>
      <c r="K12" s="75"/>
      <c r="L12" s="75"/>
      <c r="M12" s="75"/>
      <c r="N12" s="75"/>
      <c r="O12" s="77"/>
      <c r="P12" s="78"/>
    </row>
    <row r="13" spans="1:16" x14ac:dyDescent="0.25">
      <c r="A13" s="137">
        <v>2</v>
      </c>
      <c r="B13" s="95"/>
      <c r="C13" s="109" t="s">
        <v>49</v>
      </c>
      <c r="D13" s="99" t="s">
        <v>47</v>
      </c>
      <c r="E13" s="100">
        <v>1</v>
      </c>
      <c r="F13" s="97"/>
      <c r="G13" s="75"/>
      <c r="H13" s="76"/>
      <c r="I13" s="101"/>
      <c r="J13" s="76"/>
      <c r="K13" s="75"/>
      <c r="L13" s="75"/>
      <c r="M13" s="75"/>
      <c r="N13" s="75"/>
      <c r="O13" s="77"/>
      <c r="P13" s="78"/>
    </row>
    <row r="14" spans="1:16" x14ac:dyDescent="0.25">
      <c r="A14" s="138"/>
      <c r="B14" s="81"/>
      <c r="C14" s="93" t="s">
        <v>37</v>
      </c>
      <c r="D14" s="94"/>
      <c r="E14" s="94"/>
      <c r="F14" s="94"/>
      <c r="G14" s="75"/>
      <c r="H14" s="76"/>
      <c r="I14" s="102"/>
      <c r="J14" s="76"/>
      <c r="K14" s="75"/>
      <c r="L14" s="75"/>
      <c r="M14" s="75"/>
      <c r="N14" s="75"/>
      <c r="O14" s="77"/>
      <c r="P14" s="78"/>
    </row>
    <row r="15" spans="1:16" x14ac:dyDescent="0.25">
      <c r="A15" s="89">
        <v>3</v>
      </c>
      <c r="B15" s="14"/>
      <c r="C15" s="111" t="s">
        <v>45</v>
      </c>
      <c r="D15" s="82" t="s">
        <v>30</v>
      </c>
      <c r="E15" s="83">
        <v>2</v>
      </c>
      <c r="F15" s="16"/>
      <c r="G15" s="75"/>
      <c r="H15" s="76"/>
      <c r="I15" s="17"/>
      <c r="J15" s="17"/>
      <c r="K15" s="75"/>
      <c r="L15" s="75"/>
      <c r="M15" s="75"/>
      <c r="N15" s="75"/>
      <c r="O15" s="77"/>
      <c r="P15" s="78"/>
    </row>
    <row r="16" spans="1:16" ht="36" x14ac:dyDescent="0.25">
      <c r="A16" s="89">
        <v>4</v>
      </c>
      <c r="B16" s="14"/>
      <c r="C16" s="111" t="s">
        <v>40</v>
      </c>
      <c r="D16" s="82" t="s">
        <v>31</v>
      </c>
      <c r="E16" s="83">
        <v>5.94</v>
      </c>
      <c r="F16" s="16"/>
      <c r="G16" s="75"/>
      <c r="H16" s="76"/>
      <c r="I16" s="17"/>
      <c r="J16" s="17"/>
      <c r="K16" s="75"/>
      <c r="L16" s="75"/>
      <c r="M16" s="75"/>
      <c r="N16" s="75"/>
      <c r="O16" s="77"/>
      <c r="P16" s="78"/>
    </row>
    <row r="17" spans="1:18" ht="24" x14ac:dyDescent="0.25">
      <c r="A17" s="89">
        <v>5</v>
      </c>
      <c r="B17" s="14"/>
      <c r="C17" s="111" t="s">
        <v>41</v>
      </c>
      <c r="D17" s="82" t="s">
        <v>31</v>
      </c>
      <c r="E17" s="83">
        <v>23.27</v>
      </c>
      <c r="F17" s="16"/>
      <c r="G17" s="75"/>
      <c r="H17" s="76"/>
      <c r="I17" s="17"/>
      <c r="J17" s="17"/>
      <c r="K17" s="75"/>
      <c r="L17" s="75"/>
      <c r="M17" s="75"/>
      <c r="N17" s="75"/>
      <c r="O17" s="77"/>
      <c r="P17" s="78"/>
    </row>
    <row r="18" spans="1:18" ht="36" x14ac:dyDescent="0.25">
      <c r="A18" s="89">
        <v>6</v>
      </c>
      <c r="B18" s="14"/>
      <c r="C18" s="111" t="s">
        <v>69</v>
      </c>
      <c r="D18" s="82" t="s">
        <v>31</v>
      </c>
      <c r="E18" s="83">
        <v>5.94</v>
      </c>
      <c r="F18" s="16"/>
      <c r="G18" s="75"/>
      <c r="H18" s="76"/>
      <c r="I18" s="17"/>
      <c r="J18" s="17"/>
      <c r="K18" s="75"/>
      <c r="L18" s="75"/>
      <c r="M18" s="75"/>
      <c r="N18" s="75"/>
      <c r="O18" s="77"/>
      <c r="P18" s="78"/>
    </row>
    <row r="19" spans="1:18" ht="24" x14ac:dyDescent="0.25">
      <c r="A19" s="89">
        <v>7</v>
      </c>
      <c r="B19" s="79"/>
      <c r="C19" s="111" t="s">
        <v>44</v>
      </c>
      <c r="D19" s="82" t="s">
        <v>31</v>
      </c>
      <c r="E19" s="83">
        <v>24.3</v>
      </c>
      <c r="F19" s="16"/>
      <c r="G19" s="75"/>
      <c r="H19" s="76"/>
      <c r="I19" s="17"/>
      <c r="J19" s="17"/>
      <c r="K19" s="75"/>
      <c r="L19" s="75"/>
      <c r="M19" s="75"/>
      <c r="N19" s="75"/>
      <c r="O19" s="77"/>
      <c r="P19" s="78"/>
    </row>
    <row r="20" spans="1:18" ht="24" x14ac:dyDescent="0.25">
      <c r="A20" s="89">
        <v>8</v>
      </c>
      <c r="B20" s="79"/>
      <c r="C20" s="111" t="s">
        <v>42</v>
      </c>
      <c r="D20" s="82" t="s">
        <v>30</v>
      </c>
      <c r="E20" s="83">
        <v>1</v>
      </c>
      <c r="F20" s="16"/>
      <c r="G20" s="75"/>
      <c r="H20" s="76"/>
      <c r="I20" s="17"/>
      <c r="J20" s="17"/>
      <c r="K20" s="75"/>
      <c r="L20" s="75"/>
      <c r="M20" s="75"/>
      <c r="N20" s="75"/>
      <c r="O20" s="77"/>
      <c r="P20" s="78"/>
    </row>
    <row r="21" spans="1:18" ht="24" x14ac:dyDescent="0.25">
      <c r="A21" s="89">
        <v>9</v>
      </c>
      <c r="B21" s="79"/>
      <c r="C21" s="111" t="s">
        <v>43</v>
      </c>
      <c r="D21" s="82" t="s">
        <v>31</v>
      </c>
      <c r="E21" s="83">
        <v>24.3</v>
      </c>
      <c r="F21" s="16"/>
      <c r="G21" s="75"/>
      <c r="H21" s="76"/>
      <c r="I21" s="17"/>
      <c r="J21" s="17"/>
      <c r="K21" s="75"/>
      <c r="L21" s="75"/>
      <c r="M21" s="75"/>
      <c r="N21" s="75"/>
      <c r="O21" s="77"/>
      <c r="P21" s="78"/>
    </row>
    <row r="22" spans="1:18" x14ac:dyDescent="0.25">
      <c r="A22" s="89"/>
      <c r="B22" s="14"/>
      <c r="C22" s="80" t="s">
        <v>36</v>
      </c>
      <c r="D22" s="82"/>
      <c r="E22" s="83"/>
      <c r="F22" s="16"/>
      <c r="G22" s="75"/>
      <c r="H22" s="76"/>
      <c r="I22" s="17"/>
      <c r="J22" s="17"/>
      <c r="K22" s="75"/>
      <c r="L22" s="75"/>
      <c r="M22" s="75"/>
      <c r="N22" s="75"/>
      <c r="O22" s="77"/>
      <c r="P22" s="78"/>
    </row>
    <row r="23" spans="1:18" ht="24" x14ac:dyDescent="0.25">
      <c r="A23" s="89">
        <v>10</v>
      </c>
      <c r="B23" s="14"/>
      <c r="C23" s="111" t="s">
        <v>56</v>
      </c>
      <c r="D23" s="82" t="s">
        <v>30</v>
      </c>
      <c r="E23" s="83" t="s">
        <v>91</v>
      </c>
      <c r="F23" s="16"/>
      <c r="G23" s="75"/>
      <c r="H23" s="76"/>
      <c r="I23" s="17"/>
      <c r="J23" s="17"/>
      <c r="K23" s="75"/>
      <c r="L23" s="75"/>
      <c r="M23" s="75"/>
      <c r="N23" s="75"/>
      <c r="O23" s="77"/>
      <c r="P23" s="78"/>
    </row>
    <row r="24" spans="1:18" ht="24" x14ac:dyDescent="0.25">
      <c r="A24" s="89"/>
      <c r="B24" s="14"/>
      <c r="C24" s="112" t="s">
        <v>89</v>
      </c>
      <c r="D24" s="82" t="s">
        <v>30</v>
      </c>
      <c r="E24" s="83">
        <v>1</v>
      </c>
      <c r="F24" s="16"/>
      <c r="G24" s="75"/>
      <c r="H24" s="76"/>
      <c r="I24" s="17"/>
      <c r="J24" s="17"/>
      <c r="K24" s="75"/>
      <c r="L24" s="75"/>
      <c r="M24" s="75"/>
      <c r="N24" s="75"/>
      <c r="O24" s="77"/>
      <c r="P24" s="78"/>
    </row>
    <row r="25" spans="1:18" x14ac:dyDescent="0.25">
      <c r="A25" s="89"/>
      <c r="B25" s="14"/>
      <c r="C25" s="112"/>
      <c r="D25" s="82"/>
      <c r="E25" s="83"/>
      <c r="F25" s="16"/>
      <c r="G25" s="75"/>
      <c r="H25" s="76"/>
      <c r="I25" s="17"/>
      <c r="J25" s="17"/>
      <c r="K25" s="75"/>
      <c r="L25" s="75"/>
      <c r="M25" s="75"/>
      <c r="N25" s="75"/>
      <c r="O25" s="77"/>
      <c r="P25" s="78"/>
    </row>
    <row r="26" spans="1:18" x14ac:dyDescent="0.25">
      <c r="A26" s="89"/>
      <c r="B26" s="14"/>
      <c r="C26" s="112" t="s">
        <v>33</v>
      </c>
      <c r="D26" s="82" t="s">
        <v>17</v>
      </c>
      <c r="E26" s="83">
        <v>1</v>
      </c>
      <c r="F26" s="16"/>
      <c r="G26" s="75"/>
      <c r="H26" s="76"/>
      <c r="I26" s="17"/>
      <c r="J26" s="17"/>
      <c r="K26" s="75"/>
      <c r="L26" s="75"/>
      <c r="M26" s="75"/>
      <c r="N26" s="75"/>
      <c r="O26" s="77"/>
      <c r="P26" s="78"/>
    </row>
    <row r="27" spans="1:18" x14ac:dyDescent="0.25">
      <c r="A27" s="89">
        <v>11</v>
      </c>
      <c r="B27" s="14"/>
      <c r="C27" s="111" t="s">
        <v>50</v>
      </c>
      <c r="D27" s="82" t="s">
        <v>30</v>
      </c>
      <c r="E27" s="83">
        <v>2</v>
      </c>
      <c r="F27" s="16"/>
      <c r="G27" s="75"/>
      <c r="H27" s="76"/>
      <c r="I27" s="17"/>
      <c r="J27" s="17"/>
      <c r="K27" s="75"/>
      <c r="L27" s="75"/>
      <c r="M27" s="75"/>
      <c r="N27" s="75"/>
      <c r="O27" s="77"/>
      <c r="P27" s="78"/>
    </row>
    <row r="28" spans="1:18" x14ac:dyDescent="0.25">
      <c r="A28" s="89"/>
      <c r="B28" s="14"/>
      <c r="C28" s="80" t="s">
        <v>51</v>
      </c>
      <c r="D28" s="86"/>
      <c r="E28" s="87"/>
      <c r="F28" s="87"/>
      <c r="G28" s="75"/>
      <c r="H28" s="76"/>
      <c r="I28" s="88"/>
      <c r="J28" s="88"/>
      <c r="K28" s="75"/>
      <c r="L28" s="75"/>
      <c r="M28" s="75"/>
      <c r="N28" s="75"/>
      <c r="O28" s="77"/>
      <c r="P28" s="78"/>
    </row>
    <row r="29" spans="1:18" ht="36" x14ac:dyDescent="0.25">
      <c r="A29" s="89">
        <v>12</v>
      </c>
      <c r="B29" s="14"/>
      <c r="C29" s="109" t="s">
        <v>55</v>
      </c>
      <c r="D29" s="104" t="s">
        <v>52</v>
      </c>
      <c r="E29" s="83">
        <v>23.27</v>
      </c>
      <c r="F29" s="16"/>
      <c r="G29" s="75"/>
      <c r="H29" s="76"/>
      <c r="I29" s="83"/>
      <c r="J29" s="83"/>
      <c r="K29" s="75"/>
      <c r="L29" s="75"/>
      <c r="M29" s="75"/>
      <c r="N29" s="75"/>
      <c r="O29" s="77"/>
      <c r="P29" s="78"/>
      <c r="Q29" s="84"/>
      <c r="R29" s="84"/>
    </row>
    <row r="30" spans="1:18" x14ac:dyDescent="0.25">
      <c r="A30" s="89"/>
      <c r="B30" s="14"/>
      <c r="C30" s="113" t="s">
        <v>67</v>
      </c>
      <c r="D30" s="104" t="s">
        <v>35</v>
      </c>
      <c r="E30" s="83">
        <f>0.25*E29</f>
        <v>5.8174999999999999</v>
      </c>
      <c r="F30" s="16"/>
      <c r="G30" s="75"/>
      <c r="H30" s="76"/>
      <c r="I30" s="83"/>
      <c r="J30" s="83"/>
      <c r="K30" s="75"/>
      <c r="L30" s="75"/>
      <c r="M30" s="75"/>
      <c r="N30" s="75"/>
      <c r="O30" s="77"/>
      <c r="P30" s="78"/>
      <c r="Q30" s="84"/>
      <c r="R30" s="84"/>
    </row>
    <row r="31" spans="1:18" ht="24" x14ac:dyDescent="0.25">
      <c r="A31" s="89"/>
      <c r="B31" s="14"/>
      <c r="C31" s="113" t="s">
        <v>53</v>
      </c>
      <c r="D31" s="104" t="s">
        <v>52</v>
      </c>
      <c r="E31" s="83">
        <f>1.1*E29</f>
        <v>25.597000000000001</v>
      </c>
      <c r="F31" s="16"/>
      <c r="G31" s="75"/>
      <c r="H31" s="76"/>
      <c r="I31" s="83"/>
      <c r="J31" s="83"/>
      <c r="K31" s="75"/>
      <c r="L31" s="75"/>
      <c r="M31" s="75"/>
      <c r="N31" s="75"/>
      <c r="O31" s="77"/>
      <c r="P31" s="78"/>
      <c r="Q31" s="84"/>
      <c r="R31" s="84"/>
    </row>
    <row r="32" spans="1:18" ht="24" x14ac:dyDescent="0.25">
      <c r="A32" s="89"/>
      <c r="B32" s="14"/>
      <c r="C32" s="113" t="s">
        <v>54</v>
      </c>
      <c r="D32" s="104" t="s">
        <v>16</v>
      </c>
      <c r="E32" s="83">
        <f>35*E29</f>
        <v>814.44999999999993</v>
      </c>
      <c r="F32" s="16"/>
      <c r="G32" s="75"/>
      <c r="H32" s="76"/>
      <c r="I32" s="83"/>
      <c r="J32" s="83"/>
      <c r="K32" s="75"/>
      <c r="L32" s="75"/>
      <c r="M32" s="75"/>
      <c r="N32" s="75"/>
      <c r="O32" s="77"/>
      <c r="P32" s="78"/>
      <c r="Q32" s="84"/>
      <c r="R32" s="84"/>
    </row>
    <row r="33" spans="1:18" x14ac:dyDescent="0.25">
      <c r="A33" s="89"/>
      <c r="B33" s="14"/>
      <c r="C33" s="112" t="s">
        <v>33</v>
      </c>
      <c r="D33" s="82" t="s">
        <v>17</v>
      </c>
      <c r="E33" s="83">
        <v>1</v>
      </c>
      <c r="F33" s="16"/>
      <c r="G33" s="75"/>
      <c r="H33" s="76"/>
      <c r="I33" s="83"/>
      <c r="J33" s="83"/>
      <c r="K33" s="75"/>
      <c r="L33" s="75"/>
      <c r="M33" s="75"/>
      <c r="N33" s="75"/>
      <c r="O33" s="77"/>
      <c r="P33" s="78"/>
      <c r="Q33" s="84"/>
      <c r="R33" s="84"/>
    </row>
    <row r="34" spans="1:18" ht="24" x14ac:dyDescent="0.25">
      <c r="A34" s="89">
        <v>13</v>
      </c>
      <c r="B34" s="14"/>
      <c r="C34" s="114" t="s">
        <v>87</v>
      </c>
      <c r="D34" s="105" t="s">
        <v>52</v>
      </c>
      <c r="E34" s="83">
        <f>E29</f>
        <v>23.27</v>
      </c>
      <c r="F34" s="16"/>
      <c r="G34" s="75"/>
      <c r="H34" s="76"/>
      <c r="I34" s="83"/>
      <c r="J34" s="83"/>
      <c r="K34" s="75"/>
      <c r="L34" s="75"/>
      <c r="M34" s="75"/>
      <c r="N34" s="75"/>
      <c r="O34" s="77"/>
      <c r="P34" s="78"/>
      <c r="Q34" s="84"/>
      <c r="R34" s="84"/>
    </row>
    <row r="35" spans="1:18" x14ac:dyDescent="0.25">
      <c r="A35" s="89"/>
      <c r="B35" s="14"/>
      <c r="C35" s="113" t="s">
        <v>67</v>
      </c>
      <c r="D35" s="104" t="s">
        <v>35</v>
      </c>
      <c r="E35" s="83">
        <f>0.25*E34</f>
        <v>5.8174999999999999</v>
      </c>
      <c r="F35" s="16"/>
      <c r="G35" s="75"/>
      <c r="H35" s="76"/>
      <c r="I35" s="83"/>
      <c r="J35" s="83"/>
      <c r="K35" s="75"/>
      <c r="L35" s="75"/>
      <c r="M35" s="75"/>
      <c r="N35" s="75"/>
      <c r="O35" s="77"/>
      <c r="P35" s="78"/>
      <c r="Q35" s="84"/>
      <c r="R35" s="84"/>
    </row>
    <row r="36" spans="1:18" x14ac:dyDescent="0.25">
      <c r="A36" s="89"/>
      <c r="B36" s="14"/>
      <c r="C36" s="112" t="s">
        <v>57</v>
      </c>
      <c r="D36" s="82" t="s">
        <v>16</v>
      </c>
      <c r="E36" s="83">
        <f>8.4*E34</f>
        <v>195.46800000000002</v>
      </c>
      <c r="F36" s="16"/>
      <c r="G36" s="75"/>
      <c r="H36" s="76"/>
      <c r="I36" s="83"/>
      <c r="J36" s="83"/>
      <c r="K36" s="75"/>
      <c r="L36" s="75"/>
      <c r="M36" s="75"/>
      <c r="N36" s="75"/>
      <c r="O36" s="77"/>
      <c r="P36" s="78"/>
      <c r="Q36" s="84"/>
      <c r="R36" s="84"/>
    </row>
    <row r="37" spans="1:18" x14ac:dyDescent="0.25">
      <c r="A37" s="89"/>
      <c r="B37" s="14"/>
      <c r="C37" s="113" t="s">
        <v>68</v>
      </c>
      <c r="D37" s="104" t="s">
        <v>35</v>
      </c>
      <c r="E37" s="83">
        <f>0.25*E34</f>
        <v>5.8174999999999999</v>
      </c>
      <c r="F37" s="16"/>
      <c r="G37" s="75"/>
      <c r="H37" s="76"/>
      <c r="I37" s="83"/>
      <c r="J37" s="83"/>
      <c r="K37" s="75"/>
      <c r="L37" s="75"/>
      <c r="M37" s="75"/>
      <c r="N37" s="75"/>
      <c r="O37" s="77"/>
      <c r="P37" s="78"/>
      <c r="R37" s="84"/>
    </row>
    <row r="38" spans="1:18" ht="48" x14ac:dyDescent="0.25">
      <c r="A38" s="89"/>
      <c r="B38" s="14"/>
      <c r="C38" s="112" t="s">
        <v>58</v>
      </c>
      <c r="D38" s="82" t="s">
        <v>35</v>
      </c>
      <c r="E38" s="83">
        <f>0.45*E34</f>
        <v>10.471500000000001</v>
      </c>
      <c r="F38" s="16"/>
      <c r="G38" s="75"/>
      <c r="H38" s="76"/>
      <c r="I38" s="83"/>
      <c r="J38" s="83"/>
      <c r="K38" s="75"/>
      <c r="L38" s="75"/>
      <c r="M38" s="75"/>
      <c r="N38" s="75"/>
      <c r="O38" s="77"/>
      <c r="P38" s="78"/>
      <c r="Q38" s="84"/>
      <c r="R38" s="84"/>
    </row>
    <row r="39" spans="1:18" x14ac:dyDescent="0.25">
      <c r="A39" s="89"/>
      <c r="B39" s="14"/>
      <c r="C39" s="112" t="s">
        <v>33</v>
      </c>
      <c r="D39" s="82" t="s">
        <v>17</v>
      </c>
      <c r="E39" s="83">
        <v>1</v>
      </c>
      <c r="F39" s="16"/>
      <c r="G39" s="75"/>
      <c r="H39" s="76"/>
      <c r="I39" s="83"/>
      <c r="J39" s="83"/>
      <c r="K39" s="75"/>
      <c r="L39" s="75"/>
      <c r="M39" s="75"/>
      <c r="N39" s="75"/>
      <c r="O39" s="77"/>
      <c r="P39" s="78"/>
      <c r="R39" s="84"/>
    </row>
    <row r="40" spans="1:18" ht="36" x14ac:dyDescent="0.25">
      <c r="A40" s="89">
        <v>14</v>
      </c>
      <c r="B40" s="14"/>
      <c r="C40" s="111" t="s">
        <v>70</v>
      </c>
      <c r="D40" s="105" t="s">
        <v>52</v>
      </c>
      <c r="E40" s="83">
        <v>5.94</v>
      </c>
      <c r="F40" s="16"/>
      <c r="G40" s="75"/>
      <c r="H40" s="76"/>
      <c r="I40" s="83"/>
      <c r="J40" s="83"/>
      <c r="K40" s="75"/>
      <c r="L40" s="75"/>
      <c r="M40" s="75"/>
      <c r="N40" s="75"/>
      <c r="O40" s="77"/>
      <c r="P40" s="78"/>
      <c r="R40" s="84"/>
    </row>
    <row r="41" spans="1:18" x14ac:dyDescent="0.25">
      <c r="A41" s="89"/>
      <c r="B41" s="14"/>
      <c r="C41" s="112" t="s">
        <v>60</v>
      </c>
      <c r="D41" s="82" t="s">
        <v>29</v>
      </c>
      <c r="E41" s="83">
        <f>0.15*E40</f>
        <v>0.89100000000000001</v>
      </c>
      <c r="F41" s="16"/>
      <c r="G41" s="75"/>
      <c r="H41" s="76"/>
      <c r="I41" s="83"/>
      <c r="J41" s="83"/>
      <c r="K41" s="75"/>
      <c r="L41" s="75"/>
      <c r="M41" s="75"/>
      <c r="N41" s="75"/>
      <c r="O41" s="77"/>
      <c r="P41" s="78"/>
      <c r="R41" s="84"/>
    </row>
    <row r="42" spans="1:18" x14ac:dyDescent="0.25">
      <c r="A42" s="89"/>
      <c r="B42" s="14"/>
      <c r="C42" s="112" t="s">
        <v>59</v>
      </c>
      <c r="D42" s="104" t="s">
        <v>52</v>
      </c>
      <c r="E42" s="83">
        <f>1.1*E40</f>
        <v>6.5340000000000007</v>
      </c>
      <c r="F42" s="16"/>
      <c r="G42" s="75"/>
      <c r="H42" s="76"/>
      <c r="I42" s="83"/>
      <c r="J42" s="83"/>
      <c r="K42" s="75"/>
      <c r="L42" s="75"/>
      <c r="M42" s="75"/>
      <c r="N42" s="75"/>
      <c r="O42" s="77"/>
      <c r="P42" s="78"/>
      <c r="R42" s="84"/>
    </row>
    <row r="43" spans="1:18" ht="24" x14ac:dyDescent="0.25">
      <c r="A43" s="89"/>
      <c r="B43" s="14"/>
      <c r="C43" s="112" t="s">
        <v>61</v>
      </c>
      <c r="D43" s="104" t="s">
        <v>52</v>
      </c>
      <c r="E43" s="83">
        <f>1.1*E40</f>
        <v>6.5340000000000007</v>
      </c>
      <c r="F43" s="16"/>
      <c r="G43" s="75"/>
      <c r="H43" s="76"/>
      <c r="I43" s="83"/>
      <c r="J43" s="83"/>
      <c r="K43" s="75"/>
      <c r="L43" s="75"/>
      <c r="M43" s="75"/>
      <c r="N43" s="75"/>
      <c r="O43" s="77"/>
      <c r="P43" s="78"/>
      <c r="R43" s="84"/>
    </row>
    <row r="44" spans="1:18" x14ac:dyDescent="0.25">
      <c r="A44" s="89"/>
      <c r="B44" s="14"/>
      <c r="C44" s="112" t="s">
        <v>62</v>
      </c>
      <c r="D44" s="104" t="s">
        <v>52</v>
      </c>
      <c r="E44" s="83">
        <f>1.1*E40</f>
        <v>6.5340000000000007</v>
      </c>
      <c r="F44" s="16"/>
      <c r="G44" s="75"/>
      <c r="H44" s="76"/>
      <c r="I44" s="83"/>
      <c r="J44" s="83"/>
      <c r="K44" s="75"/>
      <c r="L44" s="75"/>
      <c r="M44" s="75"/>
      <c r="N44" s="75"/>
      <c r="O44" s="77"/>
      <c r="P44" s="78"/>
      <c r="Q44" s="84"/>
      <c r="R44" s="84"/>
    </row>
    <row r="45" spans="1:18" x14ac:dyDescent="0.25">
      <c r="A45" s="89"/>
      <c r="B45" s="14"/>
      <c r="C45" s="112" t="s">
        <v>63</v>
      </c>
      <c r="D45" s="82" t="s">
        <v>29</v>
      </c>
      <c r="E45" s="83">
        <v>0.55000000000000004</v>
      </c>
      <c r="F45" s="16"/>
      <c r="G45" s="75"/>
      <c r="H45" s="76"/>
      <c r="I45" s="83"/>
      <c r="J45" s="83"/>
      <c r="K45" s="75"/>
      <c r="L45" s="75"/>
      <c r="M45" s="75"/>
      <c r="N45" s="75"/>
      <c r="O45" s="77"/>
      <c r="P45" s="78"/>
      <c r="Q45" s="84"/>
      <c r="R45" s="84"/>
    </row>
    <row r="46" spans="1:18" x14ac:dyDescent="0.25">
      <c r="A46" s="89"/>
      <c r="B46" s="14"/>
      <c r="C46" s="112" t="s">
        <v>34</v>
      </c>
      <c r="D46" s="82" t="s">
        <v>16</v>
      </c>
      <c r="E46" s="83">
        <f>4.4*E40</f>
        <v>26.136000000000003</v>
      </c>
      <c r="F46" s="16"/>
      <c r="G46" s="75"/>
      <c r="H46" s="76"/>
      <c r="I46" s="83"/>
      <c r="J46" s="83"/>
      <c r="K46" s="75"/>
      <c r="L46" s="75"/>
      <c r="M46" s="75"/>
      <c r="N46" s="75"/>
      <c r="O46" s="77"/>
      <c r="P46" s="78"/>
      <c r="R46" s="84"/>
    </row>
    <row r="47" spans="1:18" ht="36" x14ac:dyDescent="0.25">
      <c r="A47" s="89">
        <v>15</v>
      </c>
      <c r="B47" s="14"/>
      <c r="C47" s="112" t="s">
        <v>64</v>
      </c>
      <c r="D47" s="104" t="s">
        <v>52</v>
      </c>
      <c r="E47" s="83">
        <f>1.4*E40</f>
        <v>8.3160000000000007</v>
      </c>
      <c r="F47" s="16"/>
      <c r="G47" s="75"/>
      <c r="H47" s="76"/>
      <c r="I47" s="83"/>
      <c r="J47" s="83"/>
      <c r="K47" s="75"/>
      <c r="L47" s="75"/>
      <c r="M47" s="75"/>
      <c r="N47" s="75"/>
      <c r="O47" s="77"/>
      <c r="P47" s="78"/>
      <c r="Q47" s="84"/>
      <c r="R47" s="84"/>
    </row>
    <row r="48" spans="1:18" ht="24" x14ac:dyDescent="0.25">
      <c r="A48" s="89">
        <v>16</v>
      </c>
      <c r="B48" s="14"/>
      <c r="C48" s="111" t="s">
        <v>65</v>
      </c>
      <c r="D48" s="104" t="s">
        <v>52</v>
      </c>
      <c r="E48" s="83">
        <v>5.94</v>
      </c>
      <c r="F48" s="16"/>
      <c r="G48" s="75"/>
      <c r="H48" s="76"/>
      <c r="I48" s="83"/>
      <c r="J48" s="83"/>
      <c r="K48" s="75"/>
      <c r="L48" s="75"/>
      <c r="M48" s="75"/>
      <c r="N48" s="75"/>
      <c r="O48" s="77"/>
      <c r="P48" s="78"/>
      <c r="Q48" s="84"/>
      <c r="R48" s="84"/>
    </row>
    <row r="49" spans="1:18" x14ac:dyDescent="0.25">
      <c r="A49" s="89"/>
      <c r="B49" s="14"/>
      <c r="C49" s="113" t="s">
        <v>67</v>
      </c>
      <c r="D49" s="104" t="s">
        <v>35</v>
      </c>
      <c r="E49" s="83">
        <f>0.25*E48</f>
        <v>1.4850000000000001</v>
      </c>
      <c r="F49" s="16"/>
      <c r="G49" s="75"/>
      <c r="H49" s="76"/>
      <c r="I49" s="83"/>
      <c r="J49" s="83"/>
      <c r="K49" s="75"/>
      <c r="L49" s="75"/>
      <c r="M49" s="75"/>
      <c r="N49" s="75"/>
      <c r="O49" s="77"/>
      <c r="P49" s="78"/>
      <c r="Q49" s="84"/>
      <c r="R49" s="84"/>
    </row>
    <row r="50" spans="1:18" x14ac:dyDescent="0.25">
      <c r="A50" s="89"/>
      <c r="B50" s="14"/>
      <c r="C50" s="112" t="s">
        <v>57</v>
      </c>
      <c r="D50" s="82" t="s">
        <v>16</v>
      </c>
      <c r="E50" s="83">
        <f>8.4*E48</f>
        <v>49.896000000000008</v>
      </c>
      <c r="F50" s="16"/>
      <c r="G50" s="75"/>
      <c r="H50" s="76"/>
      <c r="I50" s="83"/>
      <c r="J50" s="83"/>
      <c r="K50" s="75"/>
      <c r="L50" s="75"/>
      <c r="M50" s="75"/>
      <c r="N50" s="75"/>
      <c r="O50" s="77"/>
      <c r="P50" s="78"/>
      <c r="Q50" s="84"/>
      <c r="R50" s="84"/>
    </row>
    <row r="51" spans="1:18" x14ac:dyDescent="0.25">
      <c r="A51" s="89"/>
      <c r="B51" s="14"/>
      <c r="C51" s="113" t="s">
        <v>68</v>
      </c>
      <c r="D51" s="104" t="s">
        <v>35</v>
      </c>
      <c r="E51" s="83">
        <f>0.25*E48</f>
        <v>1.4850000000000001</v>
      </c>
      <c r="F51" s="16"/>
      <c r="G51" s="75"/>
      <c r="H51" s="76"/>
      <c r="I51" s="83"/>
      <c r="J51" s="83"/>
      <c r="K51" s="75"/>
      <c r="L51" s="75"/>
      <c r="M51" s="75"/>
      <c r="N51" s="75"/>
      <c r="O51" s="77"/>
      <c r="P51" s="78"/>
      <c r="Q51" s="84"/>
      <c r="R51" s="84"/>
    </row>
    <row r="52" spans="1:18" ht="24" x14ac:dyDescent="0.25">
      <c r="A52" s="89"/>
      <c r="B52" s="14"/>
      <c r="C52" s="112" t="s">
        <v>66</v>
      </c>
      <c r="D52" s="82" t="s">
        <v>35</v>
      </c>
      <c r="E52" s="83">
        <f>0.45*E48</f>
        <v>2.673</v>
      </c>
      <c r="F52" s="16"/>
      <c r="G52" s="75"/>
      <c r="H52" s="76"/>
      <c r="I52" s="83"/>
      <c r="J52" s="83"/>
      <c r="K52" s="75"/>
      <c r="L52" s="75"/>
      <c r="M52" s="75"/>
      <c r="N52" s="75"/>
      <c r="O52" s="77"/>
      <c r="P52" s="78"/>
      <c r="Q52" s="84"/>
      <c r="R52" s="84"/>
    </row>
    <row r="53" spans="1:18" x14ac:dyDescent="0.25">
      <c r="A53" s="89"/>
      <c r="B53" s="14"/>
      <c r="C53" s="112" t="s">
        <v>33</v>
      </c>
      <c r="D53" s="82" t="s">
        <v>17</v>
      </c>
      <c r="E53" s="83">
        <v>1</v>
      </c>
      <c r="F53" s="16"/>
      <c r="G53" s="75"/>
      <c r="H53" s="76"/>
      <c r="I53" s="83"/>
      <c r="J53" s="83"/>
      <c r="K53" s="75"/>
      <c r="L53" s="75"/>
      <c r="M53" s="75"/>
      <c r="N53" s="75"/>
      <c r="O53" s="77"/>
      <c r="P53" s="78"/>
      <c r="Q53" s="84"/>
      <c r="R53" s="84"/>
    </row>
    <row r="54" spans="1:18" x14ac:dyDescent="0.25">
      <c r="A54" s="89"/>
      <c r="B54" s="14"/>
      <c r="C54" s="80" t="s">
        <v>71</v>
      </c>
      <c r="D54" s="86"/>
      <c r="E54" s="87"/>
      <c r="F54" s="87"/>
      <c r="G54" s="75"/>
      <c r="H54" s="76"/>
      <c r="I54" s="83"/>
      <c r="J54" s="83"/>
      <c r="K54" s="75"/>
      <c r="L54" s="75"/>
      <c r="M54" s="75"/>
      <c r="N54" s="75"/>
      <c r="O54" s="77"/>
      <c r="P54" s="78"/>
      <c r="Q54" s="85"/>
      <c r="R54" s="85"/>
    </row>
    <row r="55" spans="1:18" x14ac:dyDescent="0.25">
      <c r="A55" s="89">
        <v>17</v>
      </c>
      <c r="B55" s="14"/>
      <c r="C55" s="111" t="s">
        <v>73</v>
      </c>
      <c r="D55" s="82" t="s">
        <v>30</v>
      </c>
      <c r="E55" s="83">
        <v>2</v>
      </c>
      <c r="F55" s="16"/>
      <c r="G55" s="75"/>
      <c r="H55" s="76"/>
      <c r="I55" s="83"/>
      <c r="J55" s="83"/>
      <c r="K55" s="75"/>
      <c r="L55" s="75"/>
      <c r="M55" s="75"/>
      <c r="N55" s="75"/>
      <c r="O55" s="77"/>
      <c r="P55" s="78"/>
      <c r="Q55" s="84"/>
      <c r="R55" s="84"/>
    </row>
    <row r="56" spans="1:18" ht="24" x14ac:dyDescent="0.25">
      <c r="A56" s="89">
        <v>18</v>
      </c>
      <c r="B56" s="14"/>
      <c r="C56" s="111" t="s">
        <v>72</v>
      </c>
      <c r="D56" s="82" t="s">
        <v>32</v>
      </c>
      <c r="E56" s="83">
        <v>20</v>
      </c>
      <c r="F56" s="16"/>
      <c r="G56" s="75"/>
      <c r="H56" s="76"/>
      <c r="I56" s="83"/>
      <c r="J56" s="83"/>
      <c r="K56" s="75"/>
      <c r="L56" s="75"/>
      <c r="M56" s="75"/>
      <c r="N56" s="75"/>
      <c r="O56" s="77"/>
      <c r="P56" s="78"/>
      <c r="Q56" s="84"/>
      <c r="R56" s="84"/>
    </row>
    <row r="57" spans="1:18" ht="24" x14ac:dyDescent="0.25">
      <c r="A57" s="89">
        <v>19</v>
      </c>
      <c r="B57" s="14"/>
      <c r="C57" s="111" t="s">
        <v>74</v>
      </c>
      <c r="D57" s="82" t="s">
        <v>30</v>
      </c>
      <c r="E57" s="83">
        <v>1</v>
      </c>
      <c r="F57" s="16"/>
      <c r="G57" s="75"/>
      <c r="H57" s="76"/>
      <c r="I57" s="83"/>
      <c r="J57" s="83"/>
      <c r="K57" s="75"/>
      <c r="L57" s="75"/>
      <c r="M57" s="75"/>
      <c r="N57" s="75"/>
      <c r="O57" s="77"/>
      <c r="P57" s="78"/>
      <c r="Q57" s="84"/>
      <c r="R57" s="84"/>
    </row>
    <row r="58" spans="1:18" x14ac:dyDescent="0.25">
      <c r="A58" s="89"/>
      <c r="B58" s="14"/>
      <c r="C58" s="80" t="s">
        <v>75</v>
      </c>
      <c r="D58" s="15"/>
      <c r="E58" s="18"/>
      <c r="F58" s="18"/>
      <c r="G58" s="75"/>
      <c r="H58" s="76"/>
      <c r="I58" s="83"/>
      <c r="J58" s="83"/>
      <c r="K58" s="75"/>
      <c r="L58" s="75"/>
      <c r="M58" s="75"/>
      <c r="N58" s="75"/>
      <c r="O58" s="77"/>
      <c r="P58" s="78"/>
      <c r="Q58" s="84"/>
      <c r="R58" s="85"/>
    </row>
    <row r="59" spans="1:18" ht="24" x14ac:dyDescent="0.25">
      <c r="A59" s="139">
        <v>20</v>
      </c>
      <c r="B59" s="19"/>
      <c r="C59" s="115" t="s">
        <v>76</v>
      </c>
      <c r="D59" s="82" t="s">
        <v>17</v>
      </c>
      <c r="E59" s="106">
        <v>1</v>
      </c>
      <c r="F59" s="98"/>
      <c r="G59" s="75"/>
      <c r="H59" s="76"/>
      <c r="I59" s="83"/>
      <c r="J59" s="83"/>
      <c r="K59" s="75"/>
      <c r="L59" s="75"/>
      <c r="M59" s="75"/>
      <c r="N59" s="75"/>
      <c r="O59" s="77"/>
      <c r="P59" s="78"/>
      <c r="Q59" s="84"/>
      <c r="R59" s="85"/>
    </row>
    <row r="60" spans="1:18" x14ac:dyDescent="0.25">
      <c r="A60" s="139"/>
      <c r="B60" s="19"/>
      <c r="C60" s="116" t="s">
        <v>77</v>
      </c>
      <c r="D60" s="82" t="s">
        <v>35</v>
      </c>
      <c r="E60" s="106">
        <v>7</v>
      </c>
      <c r="F60" s="98"/>
      <c r="G60" s="75"/>
      <c r="H60" s="76"/>
      <c r="I60" s="83"/>
      <c r="J60" s="83"/>
      <c r="K60" s="75"/>
      <c r="L60" s="75"/>
      <c r="M60" s="75"/>
      <c r="N60" s="75"/>
      <c r="O60" s="77"/>
      <c r="P60" s="78"/>
      <c r="Q60" s="84"/>
      <c r="R60" s="85"/>
    </row>
    <row r="61" spans="1:18" ht="48" x14ac:dyDescent="0.25">
      <c r="A61" s="139">
        <v>21</v>
      </c>
      <c r="B61" s="19"/>
      <c r="C61" s="115" t="s">
        <v>78</v>
      </c>
      <c r="D61" s="104" t="s">
        <v>52</v>
      </c>
      <c r="E61" s="106">
        <v>24.3</v>
      </c>
      <c r="F61" s="98"/>
      <c r="G61" s="75"/>
      <c r="H61" s="76"/>
      <c r="I61" s="83"/>
      <c r="J61" s="83"/>
      <c r="K61" s="75"/>
      <c r="L61" s="75"/>
      <c r="M61" s="75"/>
      <c r="N61" s="75"/>
      <c r="O61" s="77"/>
      <c r="P61" s="78"/>
      <c r="Q61" s="84"/>
      <c r="R61" s="85"/>
    </row>
    <row r="62" spans="1:18" x14ac:dyDescent="0.25">
      <c r="A62" s="89"/>
      <c r="B62" s="14"/>
      <c r="C62" s="112" t="s">
        <v>79</v>
      </c>
      <c r="D62" s="104" t="s">
        <v>52</v>
      </c>
      <c r="E62" s="83">
        <f>1.1*E61</f>
        <v>26.730000000000004</v>
      </c>
      <c r="F62" s="18"/>
      <c r="G62" s="75"/>
      <c r="H62" s="76"/>
      <c r="I62" s="83"/>
      <c r="J62" s="83"/>
      <c r="K62" s="75"/>
      <c r="L62" s="75"/>
      <c r="M62" s="75"/>
      <c r="N62" s="75"/>
      <c r="O62" s="77"/>
      <c r="P62" s="78"/>
      <c r="Q62" s="84"/>
      <c r="R62" s="85"/>
    </row>
    <row r="63" spans="1:18" ht="24" x14ac:dyDescent="0.25">
      <c r="A63" s="89"/>
      <c r="B63" s="14"/>
      <c r="C63" s="112" t="s">
        <v>80</v>
      </c>
      <c r="D63" s="82" t="s">
        <v>32</v>
      </c>
      <c r="E63" s="83">
        <v>90</v>
      </c>
      <c r="F63" s="18"/>
      <c r="G63" s="75"/>
      <c r="H63" s="76"/>
      <c r="I63" s="83"/>
      <c r="J63" s="83"/>
      <c r="K63" s="75"/>
      <c r="L63" s="75"/>
      <c r="M63" s="75"/>
      <c r="N63" s="75"/>
      <c r="O63" s="77"/>
      <c r="P63" s="78"/>
      <c r="Q63" s="84"/>
      <c r="R63" s="85"/>
    </row>
    <row r="64" spans="1:18" ht="48" x14ac:dyDescent="0.25">
      <c r="A64" s="139"/>
      <c r="B64" s="19"/>
      <c r="C64" s="116" t="s">
        <v>81</v>
      </c>
      <c r="D64" s="104" t="s">
        <v>52</v>
      </c>
      <c r="E64" s="106">
        <f>1.2*E61</f>
        <v>29.16</v>
      </c>
      <c r="F64" s="98"/>
      <c r="G64" s="75"/>
      <c r="H64" s="76"/>
      <c r="I64" s="83"/>
      <c r="J64" s="83"/>
      <c r="K64" s="75"/>
      <c r="L64" s="75"/>
      <c r="M64" s="75"/>
      <c r="N64" s="75"/>
      <c r="O64" s="77"/>
      <c r="P64" s="78"/>
      <c r="Q64" s="84"/>
      <c r="R64" s="85"/>
    </row>
    <row r="65" spans="1:18" x14ac:dyDescent="0.25">
      <c r="A65" s="139"/>
      <c r="B65" s="19"/>
      <c r="C65" s="112" t="s">
        <v>33</v>
      </c>
      <c r="D65" s="82" t="s">
        <v>17</v>
      </c>
      <c r="E65" s="106">
        <v>1</v>
      </c>
      <c r="F65" s="98"/>
      <c r="G65" s="75"/>
      <c r="H65" s="76"/>
      <c r="I65" s="83"/>
      <c r="J65" s="83"/>
      <c r="K65" s="75"/>
      <c r="L65" s="75"/>
      <c r="M65" s="75"/>
      <c r="N65" s="75"/>
      <c r="O65" s="77"/>
      <c r="P65" s="78"/>
      <c r="Q65" s="84"/>
      <c r="R65" s="85"/>
    </row>
    <row r="66" spans="1:18" ht="60" x14ac:dyDescent="0.25">
      <c r="A66" s="139">
        <v>22</v>
      </c>
      <c r="B66" s="19"/>
      <c r="C66" s="115" t="s">
        <v>82</v>
      </c>
      <c r="D66" s="82" t="s">
        <v>17</v>
      </c>
      <c r="E66" s="106">
        <v>1</v>
      </c>
      <c r="F66" s="98"/>
      <c r="G66" s="75"/>
      <c r="H66" s="76"/>
      <c r="I66" s="83"/>
      <c r="J66" s="83"/>
      <c r="K66" s="75"/>
      <c r="L66" s="75"/>
      <c r="M66" s="75"/>
      <c r="N66" s="75"/>
      <c r="O66" s="77"/>
      <c r="P66" s="78"/>
      <c r="Q66" s="84"/>
      <c r="R66" s="85"/>
    </row>
    <row r="67" spans="1:18" x14ac:dyDescent="0.25">
      <c r="A67" s="139"/>
      <c r="B67" s="19"/>
      <c r="C67" s="112" t="s">
        <v>33</v>
      </c>
      <c r="D67" s="82" t="s">
        <v>17</v>
      </c>
      <c r="E67" s="106">
        <v>1</v>
      </c>
      <c r="F67" s="98"/>
      <c r="G67" s="75"/>
      <c r="H67" s="76"/>
      <c r="I67" s="83"/>
      <c r="J67" s="83"/>
      <c r="K67" s="75"/>
      <c r="L67" s="75"/>
      <c r="M67" s="75"/>
      <c r="N67" s="75"/>
      <c r="O67" s="77"/>
      <c r="P67" s="78"/>
      <c r="Q67" s="84"/>
      <c r="R67" s="85"/>
    </row>
    <row r="68" spans="1:18" ht="24" x14ac:dyDescent="0.25">
      <c r="A68" s="139">
        <v>23</v>
      </c>
      <c r="B68" s="19"/>
      <c r="C68" s="115" t="s">
        <v>83</v>
      </c>
      <c r="D68" s="104" t="s">
        <v>52</v>
      </c>
      <c r="E68" s="106">
        <v>26.7</v>
      </c>
      <c r="F68" s="98"/>
      <c r="G68" s="75"/>
      <c r="H68" s="76"/>
      <c r="I68" s="83"/>
      <c r="J68" s="83"/>
      <c r="K68" s="75"/>
      <c r="L68" s="75"/>
      <c r="M68" s="75"/>
      <c r="N68" s="75"/>
      <c r="O68" s="77"/>
      <c r="P68" s="78"/>
      <c r="Q68" s="84"/>
      <c r="R68" s="85"/>
    </row>
    <row r="69" spans="1:18" ht="24" x14ac:dyDescent="0.25">
      <c r="A69" s="139"/>
      <c r="B69" s="19"/>
      <c r="C69" s="116" t="s">
        <v>88</v>
      </c>
      <c r="D69" s="104" t="s">
        <v>52</v>
      </c>
      <c r="E69" s="106">
        <f>1.1*E68</f>
        <v>29.37</v>
      </c>
      <c r="F69" s="98"/>
      <c r="G69" s="75"/>
      <c r="H69" s="76"/>
      <c r="I69" s="83"/>
      <c r="J69" s="83"/>
      <c r="K69" s="75"/>
      <c r="L69" s="75"/>
      <c r="M69" s="75"/>
      <c r="N69" s="75"/>
      <c r="O69" s="77"/>
      <c r="P69" s="78"/>
      <c r="Q69" s="84"/>
      <c r="R69" s="85"/>
    </row>
    <row r="70" spans="1:18" x14ac:dyDescent="0.25">
      <c r="A70" s="139"/>
      <c r="B70" s="19"/>
      <c r="C70" s="112" t="s">
        <v>33</v>
      </c>
      <c r="D70" s="82" t="s">
        <v>17</v>
      </c>
      <c r="E70" s="106">
        <v>1</v>
      </c>
      <c r="F70" s="98"/>
      <c r="G70" s="75"/>
      <c r="H70" s="76"/>
      <c r="I70" s="83"/>
      <c r="J70" s="83"/>
      <c r="K70" s="75"/>
      <c r="L70" s="75"/>
      <c r="M70" s="75"/>
      <c r="N70" s="75"/>
      <c r="O70" s="77"/>
      <c r="P70" s="78"/>
      <c r="Q70" s="84"/>
      <c r="R70" s="85"/>
    </row>
    <row r="71" spans="1:18" ht="15.75" thickBot="1" x14ac:dyDescent="0.3">
      <c r="A71" s="140">
        <v>24</v>
      </c>
      <c r="B71" s="125"/>
      <c r="C71" s="126" t="s">
        <v>18</v>
      </c>
      <c r="D71" s="127" t="s">
        <v>84</v>
      </c>
      <c r="E71" s="128">
        <v>1</v>
      </c>
      <c r="F71" s="129"/>
      <c r="G71" s="130"/>
      <c r="H71" s="131"/>
      <c r="I71" s="132"/>
      <c r="J71" s="133"/>
      <c r="K71" s="130"/>
      <c r="L71" s="130"/>
      <c r="M71" s="130"/>
      <c r="N71" s="130"/>
      <c r="O71" s="134"/>
      <c r="P71" s="135"/>
      <c r="Q71" s="84"/>
      <c r="R71" s="85"/>
    </row>
    <row r="72" spans="1:18" x14ac:dyDescent="0.25">
      <c r="A72" s="141"/>
      <c r="B72" s="20"/>
      <c r="C72" s="21" t="s">
        <v>19</v>
      </c>
      <c r="D72" s="22"/>
      <c r="E72" s="23"/>
      <c r="F72" s="24"/>
      <c r="G72" s="23"/>
      <c r="H72" s="25"/>
      <c r="I72" s="26"/>
      <c r="J72" s="26"/>
      <c r="K72" s="22"/>
      <c r="L72" s="117"/>
      <c r="M72" s="107"/>
      <c r="N72" s="107"/>
      <c r="O72" s="117"/>
      <c r="P72" s="118"/>
      <c r="Q72" s="85"/>
      <c r="R72" s="84"/>
    </row>
    <row r="73" spans="1:18" ht="24" x14ac:dyDescent="0.25">
      <c r="A73" s="142"/>
      <c r="B73" s="27"/>
      <c r="C73" s="28" t="s">
        <v>20</v>
      </c>
      <c r="D73" s="29"/>
      <c r="E73" s="30"/>
      <c r="F73" s="31"/>
      <c r="G73" s="31"/>
      <c r="H73" s="32"/>
      <c r="I73" s="32"/>
      <c r="J73" s="32"/>
      <c r="K73" s="31"/>
      <c r="L73" s="33"/>
      <c r="M73" s="33"/>
      <c r="N73" s="33"/>
      <c r="O73" s="34"/>
      <c r="P73" s="35"/>
    </row>
    <row r="74" spans="1:18" x14ac:dyDescent="0.25">
      <c r="A74" s="142"/>
      <c r="B74" s="27"/>
      <c r="C74" s="36" t="s">
        <v>21</v>
      </c>
      <c r="D74" s="37"/>
      <c r="E74" s="38"/>
      <c r="F74" s="37"/>
      <c r="G74" s="37"/>
      <c r="H74" s="39"/>
      <c r="I74" s="108"/>
      <c r="J74" s="39"/>
      <c r="K74" s="37"/>
      <c r="L74" s="40"/>
      <c r="M74" s="40"/>
      <c r="N74" s="40"/>
      <c r="O74" s="41"/>
      <c r="P74" s="42"/>
      <c r="Q74" s="85"/>
      <c r="R74" s="84"/>
    </row>
    <row r="75" spans="1:18" x14ac:dyDescent="0.25">
      <c r="A75" s="142"/>
      <c r="B75" s="27"/>
      <c r="C75" s="43" t="s">
        <v>22</v>
      </c>
      <c r="D75" s="44"/>
      <c r="E75" s="45"/>
      <c r="F75" s="44"/>
      <c r="G75" s="46"/>
      <c r="H75" s="47"/>
      <c r="I75" s="47"/>
      <c r="J75" s="48"/>
      <c r="K75" s="46"/>
      <c r="L75" s="49"/>
      <c r="M75" s="46"/>
      <c r="N75" s="46"/>
      <c r="O75" s="47"/>
      <c r="P75" s="50"/>
    </row>
    <row r="76" spans="1:18" x14ac:dyDescent="0.25">
      <c r="A76" s="142"/>
      <c r="B76" s="27"/>
      <c r="C76" s="51" t="s">
        <v>38</v>
      </c>
      <c r="D76" s="44"/>
      <c r="E76" s="124"/>
      <c r="F76" s="44"/>
      <c r="G76" s="46"/>
      <c r="H76" s="47"/>
      <c r="I76" s="47"/>
      <c r="J76" s="48"/>
      <c r="K76" s="46"/>
      <c r="L76" s="49"/>
      <c r="M76" s="46"/>
      <c r="N76" s="46"/>
      <c r="O76" s="47"/>
      <c r="P76" s="50"/>
    </row>
    <row r="77" spans="1:18" x14ac:dyDescent="0.25">
      <c r="A77" s="142"/>
      <c r="B77" s="27"/>
      <c r="C77" s="51" t="s">
        <v>23</v>
      </c>
      <c r="D77" s="44"/>
      <c r="E77" s="52"/>
      <c r="F77" s="44"/>
      <c r="G77" s="46"/>
      <c r="H77" s="47"/>
      <c r="I77" s="47"/>
      <c r="J77" s="48"/>
      <c r="K77" s="46"/>
      <c r="L77" s="49"/>
      <c r="M77" s="46"/>
      <c r="N77" s="46"/>
      <c r="O77" s="47"/>
      <c r="P77" s="50"/>
    </row>
    <row r="78" spans="1:18" x14ac:dyDescent="0.25">
      <c r="A78" s="142"/>
      <c r="B78" s="27"/>
      <c r="C78" s="51" t="s">
        <v>24</v>
      </c>
      <c r="D78" s="44"/>
      <c r="E78" s="52"/>
      <c r="F78" s="44"/>
      <c r="G78" s="53"/>
      <c r="H78" s="54"/>
      <c r="I78" s="54"/>
      <c r="J78" s="54"/>
      <c r="K78" s="53"/>
      <c r="L78" s="53"/>
      <c r="M78" s="53"/>
      <c r="N78" s="53"/>
      <c r="O78" s="54"/>
      <c r="P78" s="55"/>
    </row>
    <row r="79" spans="1:18" x14ac:dyDescent="0.25">
      <c r="A79" s="142"/>
      <c r="B79" s="27"/>
      <c r="C79" s="51" t="s">
        <v>25</v>
      </c>
      <c r="D79" s="44"/>
      <c r="E79" s="56">
        <v>0.2359</v>
      </c>
      <c r="F79" s="44"/>
      <c r="G79" s="53"/>
      <c r="H79" s="54"/>
      <c r="I79" s="54"/>
      <c r="J79" s="54"/>
      <c r="K79" s="53"/>
      <c r="L79" s="53"/>
      <c r="M79" s="53"/>
      <c r="N79" s="53"/>
      <c r="O79" s="54"/>
      <c r="P79" s="55"/>
    </row>
    <row r="80" spans="1:18" x14ac:dyDescent="0.25">
      <c r="A80" s="142"/>
      <c r="B80" s="27"/>
      <c r="C80" s="57" t="s">
        <v>26</v>
      </c>
      <c r="D80" s="44"/>
      <c r="E80" s="45"/>
      <c r="F80" s="44"/>
      <c r="G80" s="53"/>
      <c r="H80" s="54"/>
      <c r="I80" s="54"/>
      <c r="J80" s="54"/>
      <c r="K80" s="53"/>
      <c r="L80" s="53"/>
      <c r="M80" s="53"/>
      <c r="N80" s="53"/>
      <c r="O80" s="54"/>
      <c r="P80" s="120"/>
    </row>
    <row r="81" spans="1:18" x14ac:dyDescent="0.25">
      <c r="A81" s="142"/>
      <c r="B81" s="27"/>
      <c r="C81" s="57" t="s">
        <v>27</v>
      </c>
      <c r="D81" s="44"/>
      <c r="E81" s="45"/>
      <c r="F81" s="44"/>
      <c r="G81" s="53"/>
      <c r="H81" s="54"/>
      <c r="I81" s="54"/>
      <c r="J81" s="54"/>
      <c r="K81" s="53"/>
      <c r="L81" s="53"/>
      <c r="M81" s="53"/>
      <c r="N81" s="53"/>
      <c r="O81" s="58"/>
      <c r="P81" s="59"/>
      <c r="R81" s="84"/>
    </row>
    <row r="82" spans="1:18" x14ac:dyDescent="0.25">
      <c r="A82" s="142"/>
      <c r="B82" s="27"/>
      <c r="C82" s="51" t="s">
        <v>28</v>
      </c>
      <c r="D82" s="44"/>
      <c r="E82" s="30">
        <v>0.21</v>
      </c>
      <c r="F82" s="44"/>
      <c r="G82" s="53"/>
      <c r="H82" s="54"/>
      <c r="I82" s="54"/>
      <c r="J82" s="54"/>
      <c r="K82" s="53"/>
      <c r="L82" s="53"/>
      <c r="M82" s="53"/>
      <c r="N82" s="53"/>
      <c r="O82" s="58"/>
      <c r="P82" s="121"/>
    </row>
    <row r="83" spans="1:18" ht="15.75" thickBot="1" x14ac:dyDescent="0.3">
      <c r="A83" s="143"/>
      <c r="B83" s="60"/>
      <c r="C83" s="61" t="s">
        <v>19</v>
      </c>
      <c r="D83" s="62"/>
      <c r="E83" s="63"/>
      <c r="F83" s="62"/>
      <c r="G83" s="64"/>
      <c r="H83" s="65"/>
      <c r="I83" s="65"/>
      <c r="J83" s="65"/>
      <c r="K83" s="64"/>
      <c r="L83" s="64"/>
      <c r="M83" s="64"/>
      <c r="N83" s="64"/>
      <c r="O83" s="66"/>
      <c r="P83" s="67"/>
      <c r="R83" s="85"/>
    </row>
    <row r="84" spans="1:18" x14ac:dyDescent="0.25">
      <c r="A84" s="72"/>
      <c r="B84" s="71"/>
      <c r="C84" s="71"/>
      <c r="D84" s="71"/>
      <c r="E84" s="71"/>
      <c r="F84" s="71"/>
      <c r="G84" s="71"/>
      <c r="H84" s="72"/>
      <c r="I84" s="72"/>
      <c r="J84" s="72"/>
      <c r="K84" s="71"/>
      <c r="L84" s="68"/>
      <c r="M84" s="68"/>
      <c r="N84" s="68"/>
      <c r="O84" s="69"/>
      <c r="P84" s="70"/>
    </row>
    <row r="85" spans="1:18" x14ac:dyDescent="0.25">
      <c r="A85" s="6"/>
      <c r="C85" s="164" t="s">
        <v>92</v>
      </c>
      <c r="D85" s="164"/>
      <c r="E85" s="164"/>
      <c r="F85" s="164"/>
      <c r="G85" s="164"/>
      <c r="H85" s="164"/>
      <c r="I85" s="164"/>
      <c r="J85" s="6"/>
      <c r="O85" s="6"/>
    </row>
    <row r="86" spans="1:18" x14ac:dyDescent="0.25">
      <c r="A86" s="6"/>
      <c r="C86" s="73"/>
      <c r="D86" s="74"/>
      <c r="E86" s="74"/>
      <c r="F86" s="74"/>
      <c r="H86" s="6"/>
      <c r="J86" s="6"/>
      <c r="O86" s="6"/>
    </row>
    <row r="87" spans="1:18" x14ac:dyDescent="0.25">
      <c r="A87" s="6"/>
      <c r="C87" s="165"/>
      <c r="D87" s="165"/>
      <c r="E87" s="165"/>
      <c r="F87" s="165"/>
      <c r="G87" s="165"/>
      <c r="H87" s="165"/>
      <c r="I87" s="165"/>
      <c r="J87" s="6"/>
      <c r="O87" s="6"/>
    </row>
    <row r="88" spans="1:18" x14ac:dyDescent="0.25">
      <c r="A88" s="6"/>
      <c r="C88" s="165"/>
      <c r="D88" s="165"/>
      <c r="E88" s="165"/>
      <c r="F88" s="165"/>
      <c r="G88" s="165"/>
      <c r="H88" s="165"/>
      <c r="I88" s="165"/>
      <c r="J88" s="6"/>
      <c r="O88" s="6"/>
    </row>
    <row r="89" spans="1:18" x14ac:dyDescent="0.25">
      <c r="A89" s="6"/>
    </row>
    <row r="90" spans="1:18" x14ac:dyDescent="0.25">
      <c r="A90" s="6"/>
    </row>
    <row r="91" spans="1:18" x14ac:dyDescent="0.25">
      <c r="A91" s="6"/>
    </row>
    <row r="92" spans="1:18" x14ac:dyDescent="0.25">
      <c r="A92" s="6"/>
    </row>
    <row r="93" spans="1:18" x14ac:dyDescent="0.25">
      <c r="A93" s="6"/>
    </row>
    <row r="94" spans="1:18" x14ac:dyDescent="0.25">
      <c r="A94" s="6"/>
    </row>
    <row r="95" spans="1:18" x14ac:dyDescent="0.25">
      <c r="A95" s="6"/>
    </row>
    <row r="96" spans="1:18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</sheetData>
  <mergeCells count="18">
    <mergeCell ref="A1:P1"/>
    <mergeCell ref="A2:P2"/>
    <mergeCell ref="A3:C3"/>
    <mergeCell ref="A5:C5"/>
    <mergeCell ref="A6:C6"/>
    <mergeCell ref="J6:M6"/>
    <mergeCell ref="O6:P6"/>
    <mergeCell ref="A7:D7"/>
    <mergeCell ref="E7:F7"/>
    <mergeCell ref="A8:A9"/>
    <mergeCell ref="B8:B9"/>
    <mergeCell ref="C8:C9"/>
    <mergeCell ref="F8:K8"/>
    <mergeCell ref="L8:O8"/>
    <mergeCell ref="P8:P9"/>
    <mergeCell ref="C88:I88"/>
    <mergeCell ref="C85:I85"/>
    <mergeCell ref="C87:I8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2017-06-26T14:16:46Z</dcterms:modified>
</cp:coreProperties>
</file>